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961/"/>
    </mc:Choice>
  </mc:AlternateContent>
  <xr:revisionPtr revIDLastSave="327" documentId="13_ncr:1_{6C3B0A0C-D984-498E-98BE-DABBC962D049}" xr6:coauthVersionLast="47" xr6:coauthVersionMax="47" xr10:uidLastSave="{542D8A4A-82C8-49DB-A669-E39ECF2EA9C8}"/>
  <bookViews>
    <workbookView xWindow="-108" yWindow="-108" windowWidth="23256" windowHeight="13896" tabRatio="761" activeTab="3" xr2:uid="{00000000-000D-0000-FFFF-FFFF00000000}"/>
  </bookViews>
  <sheets>
    <sheet name="0-Instructiuni" sheetId="6" r:id="rId1"/>
    <sheet name="1-Inputuri" sheetId="2" r:id="rId2"/>
    <sheet name="2-Buget cerere" sheetId="1" r:id="rId3"/>
    <sheet name="3-Analiza financiara" sheetId="4" r:id="rId4"/>
    <sheet name="4-Rezumat indicatori" sheetId="5" r:id="rId5"/>
    <sheet name="5-Intreprinderi in dificultate" sheetId="3" r:id="rId6"/>
  </sheets>
  <definedNames>
    <definedName name="eur" localSheetId="3">'3-Analiza financiara'!#REF!</definedName>
    <definedName name="eur">'1-Inputuri'!$E$26</definedName>
    <definedName name="FDR">'1-Inputuri'!$E$28</definedName>
    <definedName name="_xlnm.Print_Area" localSheetId="1">'1-Inputuri'!$B$3:$AP$190</definedName>
    <definedName name="_xlnm.Print_Area" localSheetId="2">'2-Buget cerere'!$B$2:$Z$163</definedName>
    <definedName name="tva">'1-Inputuri'!$E$24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11" i="2" l="1"/>
  <c r="R11" i="2"/>
  <c r="S11" i="2"/>
  <c r="T11" i="2"/>
  <c r="U11" i="2"/>
  <c r="V11" i="2"/>
  <c r="W11" i="2"/>
  <c r="X11" i="2"/>
  <c r="Y11" i="2"/>
  <c r="Z11" i="2"/>
  <c r="AA11" i="2"/>
  <c r="AB11" i="2"/>
  <c r="AC11" i="2"/>
  <c r="AD11" i="2"/>
  <c r="AE11" i="2"/>
  <c r="AF11" i="2"/>
  <c r="AG11" i="2"/>
  <c r="AH11" i="2"/>
  <c r="AI11" i="2"/>
  <c r="AJ11" i="2"/>
  <c r="AK11" i="2"/>
  <c r="AL11" i="2"/>
  <c r="AM11" i="2"/>
  <c r="AN11" i="2"/>
  <c r="AO11" i="2"/>
  <c r="G55" i="4"/>
  <c r="E55" i="4" s="1"/>
  <c r="H55" i="4"/>
  <c r="I55" i="4"/>
  <c r="J55" i="4"/>
  <c r="L84" i="1"/>
  <c r="G84" i="1"/>
  <c r="H84" i="1"/>
  <c r="I84" i="1"/>
  <c r="J84" i="1"/>
  <c r="K84" i="1"/>
  <c r="F84" i="1"/>
  <c r="J106" i="2"/>
  <c r="J107" i="2"/>
  <c r="J108" i="2"/>
  <c r="J109" i="2"/>
  <c r="J110" i="2"/>
  <c r="J111" i="2"/>
  <c r="J112" i="2"/>
  <c r="J113" i="2"/>
  <c r="J114" i="2"/>
  <c r="J115" i="2"/>
  <c r="J98" i="2"/>
  <c r="J99" i="2"/>
  <c r="J100" i="2"/>
  <c r="J101" i="2"/>
  <c r="J102" i="2"/>
  <c r="J103" i="2"/>
  <c r="J104" i="2"/>
  <c r="J105" i="2"/>
  <c r="J116" i="2"/>
  <c r="J117" i="2"/>
  <c r="J118" i="2"/>
  <c r="J119" i="2"/>
  <c r="J120" i="2"/>
  <c r="J121" i="2"/>
  <c r="H46" i="1"/>
  <c r="H47" i="1"/>
  <c r="H48" i="1"/>
  <c r="H49" i="1"/>
  <c r="H50" i="1"/>
  <c r="H51" i="1"/>
  <c r="H45" i="1"/>
  <c r="H42" i="1"/>
  <c r="L144" i="1"/>
  <c r="K144" i="1"/>
  <c r="J144" i="1"/>
  <c r="I144" i="1"/>
  <c r="H144" i="1"/>
  <c r="G144" i="1"/>
  <c r="F144" i="1"/>
  <c r="T150" i="1" l="1"/>
  <c r="H25" i="3"/>
  <c r="X48" i="1" l="1"/>
  <c r="X120" i="1"/>
  <c r="Y120" i="1" s="1"/>
  <c r="L120" i="1"/>
  <c r="K120" i="1"/>
  <c r="H120" i="1"/>
  <c r="K48" i="1"/>
  <c r="L48" i="1"/>
  <c r="G134" i="1"/>
  <c r="F134" i="1"/>
  <c r="F124" i="1"/>
  <c r="F115" i="1"/>
  <c r="U150" i="1"/>
  <c r="V150" i="1"/>
  <c r="W150" i="1"/>
  <c r="U144" i="1"/>
  <c r="V144" i="1"/>
  <c r="W144" i="1"/>
  <c r="T144" i="1"/>
  <c r="U141" i="1"/>
  <c r="V141" i="1"/>
  <c r="W141" i="1"/>
  <c r="T141" i="1"/>
  <c r="U138" i="1"/>
  <c r="V138" i="1"/>
  <c r="W138" i="1"/>
  <c r="T138" i="1"/>
  <c r="U134" i="1"/>
  <c r="V134" i="1"/>
  <c r="W134" i="1"/>
  <c r="T134" i="1"/>
  <c r="U124" i="1"/>
  <c r="V124" i="1"/>
  <c r="W124" i="1"/>
  <c r="T124" i="1"/>
  <c r="U115" i="1"/>
  <c r="V115" i="1"/>
  <c r="W115" i="1"/>
  <c r="T115" i="1"/>
  <c r="U95" i="1"/>
  <c r="V95" i="1"/>
  <c r="W95" i="1"/>
  <c r="T95" i="1"/>
  <c r="U92" i="1"/>
  <c r="V92" i="1"/>
  <c r="W92" i="1"/>
  <c r="T92" i="1"/>
  <c r="U84" i="1"/>
  <c r="V84" i="1"/>
  <c r="W84" i="1"/>
  <c r="T84" i="1"/>
  <c r="U80" i="1"/>
  <c r="V80" i="1"/>
  <c r="W80" i="1"/>
  <c r="T80" i="1"/>
  <c r="U70" i="1"/>
  <c r="V70" i="1"/>
  <c r="W70" i="1"/>
  <c r="T70" i="1"/>
  <c r="U66" i="1"/>
  <c r="V66" i="1"/>
  <c r="W66" i="1"/>
  <c r="T66" i="1"/>
  <c r="U62" i="1"/>
  <c r="V62" i="1"/>
  <c r="W62" i="1"/>
  <c r="T62" i="1"/>
  <c r="T52" i="1"/>
  <c r="U52" i="1"/>
  <c r="V52" i="1"/>
  <c r="W52" i="1"/>
  <c r="U43" i="1"/>
  <c r="V43" i="1"/>
  <c r="W43" i="1"/>
  <c r="T43" i="1"/>
  <c r="U23" i="1"/>
  <c r="V23" i="1"/>
  <c r="W23" i="1"/>
  <c r="T23" i="1"/>
  <c r="U20" i="1"/>
  <c r="V20" i="1"/>
  <c r="W20" i="1"/>
  <c r="T20" i="1"/>
  <c r="X16" i="1"/>
  <c r="X17" i="1"/>
  <c r="X18" i="1"/>
  <c r="X19" i="1"/>
  <c r="X22" i="1"/>
  <c r="X25" i="1"/>
  <c r="X26" i="1"/>
  <c r="X27" i="1"/>
  <c r="X28" i="1"/>
  <c r="X29" i="1"/>
  <c r="X30" i="1"/>
  <c r="X31" i="1"/>
  <c r="X32" i="1"/>
  <c r="X33" i="1"/>
  <c r="X34" i="1"/>
  <c r="X35" i="1"/>
  <c r="X36" i="1"/>
  <c r="X37" i="1"/>
  <c r="X38" i="1"/>
  <c r="X39" i="1"/>
  <c r="X40" i="1"/>
  <c r="X41" i="1"/>
  <c r="X42" i="1"/>
  <c r="X45" i="1"/>
  <c r="X46" i="1"/>
  <c r="X47" i="1"/>
  <c r="X49" i="1"/>
  <c r="X50" i="1"/>
  <c r="X51" i="1"/>
  <c r="X54" i="1"/>
  <c r="X55" i="1"/>
  <c r="X56" i="1"/>
  <c r="X57" i="1"/>
  <c r="X58" i="1"/>
  <c r="X59" i="1"/>
  <c r="X60" i="1"/>
  <c r="X61" i="1"/>
  <c r="X64" i="1"/>
  <c r="X65" i="1"/>
  <c r="X68" i="1"/>
  <c r="X69" i="1"/>
  <c r="X72" i="1"/>
  <c r="X73" i="1"/>
  <c r="X74" i="1"/>
  <c r="X75" i="1"/>
  <c r="X76" i="1"/>
  <c r="X77" i="1"/>
  <c r="X78" i="1"/>
  <c r="X79" i="1"/>
  <c r="X82" i="1"/>
  <c r="X83" i="1"/>
  <c r="X88" i="1"/>
  <c r="X89" i="1"/>
  <c r="X90" i="1"/>
  <c r="X91" i="1"/>
  <c r="X94" i="1"/>
  <c r="X97" i="1"/>
  <c r="X98" i="1"/>
  <c r="X99" i="1"/>
  <c r="X100" i="1"/>
  <c r="X101" i="1"/>
  <c r="X102" i="1"/>
  <c r="X103" i="1"/>
  <c r="X104" i="1"/>
  <c r="X105" i="1"/>
  <c r="X106" i="1"/>
  <c r="X107" i="1"/>
  <c r="X108" i="1"/>
  <c r="X109" i="1"/>
  <c r="X110" i="1"/>
  <c r="X111" i="1"/>
  <c r="X112" i="1"/>
  <c r="X113" i="1"/>
  <c r="X114" i="1"/>
  <c r="X117" i="1"/>
  <c r="X118" i="1"/>
  <c r="X119" i="1"/>
  <c r="X121" i="1"/>
  <c r="X122" i="1"/>
  <c r="X123" i="1"/>
  <c r="X126" i="1"/>
  <c r="X127" i="1"/>
  <c r="X128" i="1"/>
  <c r="X129" i="1"/>
  <c r="X130" i="1"/>
  <c r="X131" i="1"/>
  <c r="X132" i="1"/>
  <c r="X133" i="1"/>
  <c r="X136" i="1"/>
  <c r="X137" i="1"/>
  <c r="X140" i="1"/>
  <c r="X143" i="1"/>
  <c r="X148" i="1"/>
  <c r="X149" i="1"/>
  <c r="G92" i="1"/>
  <c r="F92" i="1"/>
  <c r="G150" i="1"/>
  <c r="I150" i="1"/>
  <c r="J150" i="1"/>
  <c r="F150" i="1"/>
  <c r="K149" i="1"/>
  <c r="H149" i="1"/>
  <c r="K148" i="1"/>
  <c r="H148" i="1"/>
  <c r="K143" i="1"/>
  <c r="H143" i="1"/>
  <c r="J141" i="1"/>
  <c r="I141" i="1"/>
  <c r="G141" i="1"/>
  <c r="F141" i="1"/>
  <c r="K140" i="1"/>
  <c r="K141" i="1" s="1"/>
  <c r="H140" i="1"/>
  <c r="J138" i="1"/>
  <c r="I138" i="1"/>
  <c r="K137" i="1"/>
  <c r="H137" i="1"/>
  <c r="K136" i="1"/>
  <c r="H136" i="1"/>
  <c r="J134" i="1"/>
  <c r="I134" i="1"/>
  <c r="K133" i="1"/>
  <c r="H133" i="1"/>
  <c r="K132" i="1"/>
  <c r="H132" i="1"/>
  <c r="K131" i="1"/>
  <c r="H131" i="1"/>
  <c r="K130" i="1"/>
  <c r="H130" i="1"/>
  <c r="K129" i="1"/>
  <c r="H129" i="1"/>
  <c r="K128" i="1"/>
  <c r="H128" i="1"/>
  <c r="K127" i="1"/>
  <c r="H127" i="1"/>
  <c r="K126" i="1"/>
  <c r="H126" i="1"/>
  <c r="J124" i="1"/>
  <c r="I124" i="1"/>
  <c r="G124" i="1"/>
  <c r="K123" i="1"/>
  <c r="H123" i="1"/>
  <c r="K122" i="1"/>
  <c r="H122" i="1"/>
  <c r="K121" i="1"/>
  <c r="H121" i="1"/>
  <c r="K119" i="1"/>
  <c r="H119" i="1"/>
  <c r="K118" i="1"/>
  <c r="H118" i="1"/>
  <c r="K117" i="1"/>
  <c r="H117" i="1"/>
  <c r="J115" i="1"/>
  <c r="I115" i="1"/>
  <c r="G115" i="1"/>
  <c r="K114" i="1"/>
  <c r="H114" i="1"/>
  <c r="K113" i="1"/>
  <c r="H113" i="1"/>
  <c r="K112" i="1"/>
  <c r="H112" i="1"/>
  <c r="K111" i="1"/>
  <c r="H111" i="1"/>
  <c r="K110" i="1"/>
  <c r="H110" i="1"/>
  <c r="K109" i="1"/>
  <c r="H109" i="1"/>
  <c r="K108" i="1"/>
  <c r="H108" i="1"/>
  <c r="K107" i="1"/>
  <c r="H107" i="1"/>
  <c r="K106" i="1"/>
  <c r="H106" i="1"/>
  <c r="K105" i="1"/>
  <c r="H105" i="1"/>
  <c r="K104" i="1"/>
  <c r="H104" i="1"/>
  <c r="K103" i="1"/>
  <c r="H103" i="1"/>
  <c r="K102" i="1"/>
  <c r="H102" i="1"/>
  <c r="K101" i="1"/>
  <c r="H101" i="1"/>
  <c r="K100" i="1"/>
  <c r="H100" i="1"/>
  <c r="K99" i="1"/>
  <c r="H99" i="1"/>
  <c r="K98" i="1"/>
  <c r="H98" i="1"/>
  <c r="K97" i="1"/>
  <c r="H97" i="1"/>
  <c r="J95" i="1"/>
  <c r="I95" i="1"/>
  <c r="G95" i="1"/>
  <c r="F95" i="1"/>
  <c r="K94" i="1"/>
  <c r="H94" i="1"/>
  <c r="J92" i="1"/>
  <c r="I92" i="1"/>
  <c r="K91" i="1"/>
  <c r="H91" i="1"/>
  <c r="K90" i="1"/>
  <c r="H90" i="1"/>
  <c r="K89" i="1"/>
  <c r="H89" i="1"/>
  <c r="K88" i="1"/>
  <c r="H88" i="1"/>
  <c r="G62" i="1"/>
  <c r="F62" i="1"/>
  <c r="G43" i="1"/>
  <c r="F43" i="1"/>
  <c r="G20" i="1"/>
  <c r="F20" i="1"/>
  <c r="G80" i="1"/>
  <c r="I80" i="1"/>
  <c r="J80" i="1"/>
  <c r="F80" i="1"/>
  <c r="K74" i="1"/>
  <c r="K75" i="1"/>
  <c r="K76" i="1"/>
  <c r="K77" i="1"/>
  <c r="K78" i="1"/>
  <c r="K79" i="1"/>
  <c r="H74" i="1"/>
  <c r="H75" i="1"/>
  <c r="H76" i="1"/>
  <c r="H77" i="1"/>
  <c r="H78" i="1"/>
  <c r="H79" i="1"/>
  <c r="K83" i="1"/>
  <c r="H83" i="1"/>
  <c r="K82" i="1"/>
  <c r="H82" i="1"/>
  <c r="K73" i="1"/>
  <c r="H73" i="1"/>
  <c r="K72" i="1"/>
  <c r="H72" i="1"/>
  <c r="G52" i="1"/>
  <c r="I52" i="1"/>
  <c r="J52" i="1"/>
  <c r="F52" i="1"/>
  <c r="G70" i="1"/>
  <c r="I70" i="1"/>
  <c r="J70" i="1"/>
  <c r="F70" i="1"/>
  <c r="K69" i="1"/>
  <c r="H69" i="1"/>
  <c r="K68" i="1"/>
  <c r="H68" i="1"/>
  <c r="J66" i="1"/>
  <c r="I66" i="1"/>
  <c r="K65" i="1"/>
  <c r="H65" i="1"/>
  <c r="K64" i="1"/>
  <c r="H64" i="1"/>
  <c r="J62" i="1"/>
  <c r="I62" i="1"/>
  <c r="K61" i="1"/>
  <c r="H61" i="1"/>
  <c r="K60" i="1"/>
  <c r="H60" i="1"/>
  <c r="K59" i="1"/>
  <c r="H59" i="1"/>
  <c r="K58" i="1"/>
  <c r="H58" i="1"/>
  <c r="K57" i="1"/>
  <c r="H57" i="1"/>
  <c r="K56" i="1"/>
  <c r="H56" i="1"/>
  <c r="K55" i="1"/>
  <c r="H55" i="1"/>
  <c r="K54" i="1"/>
  <c r="H54" i="1"/>
  <c r="K51" i="1"/>
  <c r="K50" i="1"/>
  <c r="K49" i="1"/>
  <c r="K47" i="1"/>
  <c r="K46" i="1"/>
  <c r="K45" i="1"/>
  <c r="J43" i="1"/>
  <c r="I43" i="1"/>
  <c r="K42" i="1"/>
  <c r="K41" i="1"/>
  <c r="H41" i="1"/>
  <c r="K40" i="1"/>
  <c r="H40" i="1"/>
  <c r="K39" i="1"/>
  <c r="H39" i="1"/>
  <c r="K38" i="1"/>
  <c r="H38" i="1"/>
  <c r="K37" i="1"/>
  <c r="H37" i="1"/>
  <c r="K36" i="1"/>
  <c r="H36" i="1"/>
  <c r="K35" i="1"/>
  <c r="H35" i="1"/>
  <c r="K34" i="1"/>
  <c r="H34" i="1"/>
  <c r="K33" i="1"/>
  <c r="H33" i="1"/>
  <c r="K32" i="1"/>
  <c r="H32" i="1"/>
  <c r="K31" i="1"/>
  <c r="H31" i="1"/>
  <c r="K30" i="1"/>
  <c r="H30" i="1"/>
  <c r="K29" i="1"/>
  <c r="H29" i="1"/>
  <c r="K28" i="1"/>
  <c r="H28" i="1"/>
  <c r="K27" i="1"/>
  <c r="H27" i="1"/>
  <c r="K26" i="1"/>
  <c r="H26" i="1"/>
  <c r="K25" i="1"/>
  <c r="H25" i="1"/>
  <c r="J23" i="1"/>
  <c r="I23" i="1"/>
  <c r="G23" i="1"/>
  <c r="F23" i="1"/>
  <c r="K22" i="1"/>
  <c r="H22" i="1"/>
  <c r="J20" i="1"/>
  <c r="I20" i="1"/>
  <c r="K19" i="1"/>
  <c r="H19" i="1"/>
  <c r="K18" i="1"/>
  <c r="H18" i="1"/>
  <c r="K17" i="1"/>
  <c r="H17" i="1"/>
  <c r="K16" i="1"/>
  <c r="H16" i="1"/>
  <c r="Y48" i="1" l="1"/>
  <c r="X23" i="1"/>
  <c r="X92" i="1"/>
  <c r="X141" i="1"/>
  <c r="X80" i="1"/>
  <c r="X134" i="1"/>
  <c r="L118" i="1"/>
  <c r="Y118" i="1" s="1"/>
  <c r="L123" i="1"/>
  <c r="X95" i="1"/>
  <c r="W85" i="1"/>
  <c r="X150" i="1"/>
  <c r="U85" i="1"/>
  <c r="H92" i="1"/>
  <c r="X70" i="1"/>
  <c r="T85" i="1"/>
  <c r="L140" i="1"/>
  <c r="L141" i="1" s="1"/>
  <c r="Y141" i="1" s="1"/>
  <c r="V85" i="1"/>
  <c r="Y123" i="1"/>
  <c r="X52" i="1"/>
  <c r="X66" i="1"/>
  <c r="X20" i="1"/>
  <c r="X138" i="1"/>
  <c r="W145" i="1"/>
  <c r="J145" i="1"/>
  <c r="U145" i="1"/>
  <c r="G145" i="1"/>
  <c r="V145" i="1"/>
  <c r="X124" i="1"/>
  <c r="I145" i="1"/>
  <c r="J85" i="1"/>
  <c r="X43" i="1"/>
  <c r="X62" i="1"/>
  <c r="F85" i="1"/>
  <c r="L94" i="1"/>
  <c r="Y94" i="1" s="1"/>
  <c r="L106" i="1"/>
  <c r="Y106" i="1" s="1"/>
  <c r="L110" i="1"/>
  <c r="Y110" i="1" s="1"/>
  <c r="L114" i="1"/>
  <c r="Y114" i="1" s="1"/>
  <c r="G85" i="1"/>
  <c r="X144" i="1"/>
  <c r="Y144" i="1" s="1"/>
  <c r="X84" i="1"/>
  <c r="X115" i="1"/>
  <c r="I85" i="1"/>
  <c r="T145" i="1"/>
  <c r="F145" i="1"/>
  <c r="H150" i="1"/>
  <c r="K70" i="1"/>
  <c r="K150" i="1"/>
  <c r="L17" i="1"/>
  <c r="Y17" i="1" s="1"/>
  <c r="L26" i="1"/>
  <c r="Y26" i="1" s="1"/>
  <c r="L30" i="1"/>
  <c r="Y30" i="1" s="1"/>
  <c r="L73" i="1"/>
  <c r="Y73" i="1" s="1"/>
  <c r="L88" i="1"/>
  <c r="Y88" i="1" s="1"/>
  <c r="K95" i="1"/>
  <c r="L121" i="1"/>
  <c r="Y121" i="1" s="1"/>
  <c r="L91" i="1"/>
  <c r="Y91" i="1" s="1"/>
  <c r="L107" i="1"/>
  <c r="Y107" i="1" s="1"/>
  <c r="L111" i="1"/>
  <c r="Y111" i="1" s="1"/>
  <c r="L119" i="1"/>
  <c r="Y119" i="1" s="1"/>
  <c r="L128" i="1"/>
  <c r="Y128" i="1" s="1"/>
  <c r="L136" i="1"/>
  <c r="Y136" i="1" s="1"/>
  <c r="L129" i="1"/>
  <c r="Y129" i="1" s="1"/>
  <c r="K138" i="1"/>
  <c r="L97" i="1"/>
  <c r="Y97" i="1" s="1"/>
  <c r="L105" i="1"/>
  <c r="Y105" i="1" s="1"/>
  <c r="L113" i="1"/>
  <c r="Y113" i="1" s="1"/>
  <c r="L126" i="1"/>
  <c r="Y126" i="1" s="1"/>
  <c r="L130" i="1"/>
  <c r="Y130" i="1" s="1"/>
  <c r="L75" i="1"/>
  <c r="Y75" i="1" s="1"/>
  <c r="L148" i="1"/>
  <c r="Y148" i="1" s="1"/>
  <c r="L99" i="1"/>
  <c r="Y99" i="1" s="1"/>
  <c r="L103" i="1"/>
  <c r="Y103" i="1" s="1"/>
  <c r="L131" i="1"/>
  <c r="Y131" i="1" s="1"/>
  <c r="L108" i="1"/>
  <c r="Y108" i="1" s="1"/>
  <c r="H62" i="1"/>
  <c r="L78" i="1"/>
  <c r="Y78" i="1" s="1"/>
  <c r="L104" i="1"/>
  <c r="Y104" i="1" s="1"/>
  <c r="L132" i="1"/>
  <c r="Y132" i="1" s="1"/>
  <c r="L149" i="1"/>
  <c r="Y149" i="1" s="1"/>
  <c r="L143" i="1"/>
  <c r="Y143" i="1" s="1"/>
  <c r="H124" i="1"/>
  <c r="L133" i="1"/>
  <c r="Y133" i="1" s="1"/>
  <c r="L79" i="1"/>
  <c r="Y79" i="1" s="1"/>
  <c r="K80" i="1"/>
  <c r="K92" i="1"/>
  <c r="L122" i="1"/>
  <c r="Y122" i="1" s="1"/>
  <c r="K115" i="1"/>
  <c r="H20" i="1"/>
  <c r="H115" i="1"/>
  <c r="L100" i="1"/>
  <c r="Y100" i="1" s="1"/>
  <c r="L77" i="1"/>
  <c r="Y77" i="1" s="1"/>
  <c r="L101" i="1"/>
  <c r="Y101" i="1" s="1"/>
  <c r="K134" i="1"/>
  <c r="L137" i="1"/>
  <c r="Y137" i="1" s="1"/>
  <c r="H95" i="1"/>
  <c r="L76" i="1"/>
  <c r="Y76" i="1" s="1"/>
  <c r="L25" i="1"/>
  <c r="Y25" i="1" s="1"/>
  <c r="L33" i="1"/>
  <c r="Y33" i="1" s="1"/>
  <c r="H80" i="1"/>
  <c r="L90" i="1"/>
  <c r="Y90" i="1" s="1"/>
  <c r="L98" i="1"/>
  <c r="Y98" i="1" s="1"/>
  <c r="L102" i="1"/>
  <c r="Y102" i="1" s="1"/>
  <c r="L109" i="1"/>
  <c r="Y109" i="1" s="1"/>
  <c r="L112" i="1"/>
  <c r="Y112" i="1" s="1"/>
  <c r="K124" i="1"/>
  <c r="H141" i="1"/>
  <c r="L127" i="1"/>
  <c r="Y127" i="1" s="1"/>
  <c r="H134" i="1"/>
  <c r="L117" i="1"/>
  <c r="Y117" i="1" s="1"/>
  <c r="L89" i="1"/>
  <c r="Y89" i="1" s="1"/>
  <c r="L32" i="1"/>
  <c r="Y32" i="1" s="1"/>
  <c r="L40" i="1"/>
  <c r="Y40" i="1" s="1"/>
  <c r="L56" i="1"/>
  <c r="Y56" i="1" s="1"/>
  <c r="L60" i="1"/>
  <c r="Y60" i="1" s="1"/>
  <c r="H43" i="1"/>
  <c r="L68" i="1"/>
  <c r="Y68" i="1" s="1"/>
  <c r="L74" i="1"/>
  <c r="Y74" i="1" s="1"/>
  <c r="L72" i="1"/>
  <c r="Y72" i="1" s="1"/>
  <c r="L82" i="1"/>
  <c r="L83" i="1"/>
  <c r="Y83" i="1" s="1"/>
  <c r="L27" i="1"/>
  <c r="Y27" i="1" s="1"/>
  <c r="L31" i="1"/>
  <c r="Y31" i="1" s="1"/>
  <c r="H52" i="1"/>
  <c r="L18" i="1"/>
  <c r="Y18" i="1" s="1"/>
  <c r="L41" i="1"/>
  <c r="Y41" i="1" s="1"/>
  <c r="K52" i="1"/>
  <c r="L19" i="1"/>
  <c r="Y19" i="1" s="1"/>
  <c r="L34" i="1"/>
  <c r="Y34" i="1" s="1"/>
  <c r="L38" i="1"/>
  <c r="Y38" i="1" s="1"/>
  <c r="L42" i="1"/>
  <c r="Y42" i="1" s="1"/>
  <c r="L46" i="1"/>
  <c r="Y46" i="1" s="1"/>
  <c r="L51" i="1"/>
  <c r="Y51" i="1" s="1"/>
  <c r="L57" i="1"/>
  <c r="Y57" i="1" s="1"/>
  <c r="L61" i="1"/>
  <c r="Y61" i="1" s="1"/>
  <c r="L64" i="1"/>
  <c r="Y64" i="1" s="1"/>
  <c r="L69" i="1"/>
  <c r="Y69" i="1" s="1"/>
  <c r="K62" i="1"/>
  <c r="K23" i="1"/>
  <c r="L35" i="1"/>
  <c r="Y35" i="1" s="1"/>
  <c r="L39" i="1"/>
  <c r="Y39" i="1" s="1"/>
  <c r="L47" i="1"/>
  <c r="Y47" i="1" s="1"/>
  <c r="L54" i="1"/>
  <c r="Y54" i="1" s="1"/>
  <c r="K43" i="1"/>
  <c r="K66" i="1"/>
  <c r="H70" i="1"/>
  <c r="L29" i="1"/>
  <c r="Y29" i="1" s="1"/>
  <c r="L36" i="1"/>
  <c r="Y36" i="1" s="1"/>
  <c r="H23" i="1"/>
  <c r="L50" i="1"/>
  <c r="Y50" i="1" s="1"/>
  <c r="K20" i="1"/>
  <c r="L22" i="1"/>
  <c r="Y22" i="1" s="1"/>
  <c r="L37" i="1"/>
  <c r="Y37" i="1" s="1"/>
  <c r="L49" i="1"/>
  <c r="Y49" i="1" s="1"/>
  <c r="L59" i="1"/>
  <c r="Y59" i="1" s="1"/>
  <c r="L65" i="1"/>
  <c r="Y65" i="1" s="1"/>
  <c r="L28" i="1"/>
  <c r="Y28" i="1" s="1"/>
  <c r="L55" i="1"/>
  <c r="Y55" i="1" s="1"/>
  <c r="L45" i="1"/>
  <c r="Y45" i="1" s="1"/>
  <c r="L58" i="1"/>
  <c r="Y58" i="1" s="1"/>
  <c r="L16" i="1"/>
  <c r="Y16" i="1" s="1"/>
  <c r="I85" i="2"/>
  <c r="H85" i="2"/>
  <c r="E28" i="2"/>
  <c r="J97" i="2"/>
  <c r="I146" i="2"/>
  <c r="V151" i="1" l="1"/>
  <c r="G151" i="1"/>
  <c r="X85" i="1"/>
  <c r="F151" i="1"/>
  <c r="U151" i="1"/>
  <c r="J151" i="1"/>
  <c r="W151" i="1"/>
  <c r="Y140" i="1"/>
  <c r="Y84" i="1"/>
  <c r="I151" i="1"/>
  <c r="K145" i="1"/>
  <c r="Y82" i="1"/>
  <c r="T151" i="1"/>
  <c r="X145" i="1"/>
  <c r="H145" i="1"/>
  <c r="K85" i="1"/>
  <c r="H85" i="1"/>
  <c r="L92" i="1"/>
  <c r="Y92" i="1" s="1"/>
  <c r="L138" i="1"/>
  <c r="Y138" i="1" s="1"/>
  <c r="L95" i="1"/>
  <c r="Y95" i="1" s="1"/>
  <c r="L150" i="1"/>
  <c r="L124" i="1"/>
  <c r="Y124" i="1" s="1"/>
  <c r="L80" i="1"/>
  <c r="Y80" i="1" s="1"/>
  <c r="L115" i="1"/>
  <c r="L134" i="1"/>
  <c r="Y134" i="1" s="1"/>
  <c r="L66" i="1"/>
  <c r="Y66" i="1" s="1"/>
  <c r="L70" i="1"/>
  <c r="Y70" i="1" s="1"/>
  <c r="L23" i="1"/>
  <c r="Y23" i="1" s="1"/>
  <c r="L20" i="1"/>
  <c r="L62" i="1"/>
  <c r="Y62" i="1" s="1"/>
  <c r="L52" i="1"/>
  <c r="Y52" i="1" s="1"/>
  <c r="L43" i="1"/>
  <c r="Y43" i="1" s="1"/>
  <c r="AG87" i="4"/>
  <c r="AF87" i="4"/>
  <c r="AD87" i="4"/>
  <c r="AC87" i="4"/>
  <c r="Y87" i="4"/>
  <c r="X87" i="4"/>
  <c r="V87" i="4"/>
  <c r="U87" i="4"/>
  <c r="Q87" i="4"/>
  <c r="P87" i="4"/>
  <c r="N87" i="4"/>
  <c r="M87" i="4"/>
  <c r="I87" i="4"/>
  <c r="H87" i="4"/>
  <c r="AJ87" i="4"/>
  <c r="AI87" i="4"/>
  <c r="AH87" i="4"/>
  <c r="AE87" i="4"/>
  <c r="AB87" i="4"/>
  <c r="AA87" i="4"/>
  <c r="Z87" i="4"/>
  <c r="W87" i="4"/>
  <c r="T87" i="4"/>
  <c r="S87" i="4"/>
  <c r="R87" i="4"/>
  <c r="O87" i="4"/>
  <c r="L87" i="4"/>
  <c r="K87" i="4"/>
  <c r="J87" i="4"/>
  <c r="G87" i="4"/>
  <c r="E84" i="4"/>
  <c r="E67" i="4"/>
  <c r="E51" i="4"/>
  <c r="G12" i="4"/>
  <c r="Y20" i="1" l="1"/>
  <c r="L85" i="1"/>
  <c r="Y85" i="1" s="1"/>
  <c r="K151" i="1"/>
  <c r="F157" i="1" s="1"/>
  <c r="X151" i="1"/>
  <c r="T153" i="1" s="1"/>
  <c r="H151" i="1"/>
  <c r="L145" i="1"/>
  <c r="Y115" i="1"/>
  <c r="J122" i="2"/>
  <c r="F158" i="1" l="1"/>
  <c r="G158" i="1" s="1"/>
  <c r="V153" i="1"/>
  <c r="U153" i="1"/>
  <c r="W153" i="1"/>
  <c r="L151" i="1"/>
  <c r="F156" i="1" s="1"/>
  <c r="Y145" i="1"/>
  <c r="M148" i="2" l="1"/>
  <c r="M162" i="2" s="1"/>
  <c r="N148" i="2"/>
  <c r="N162" i="2" s="1"/>
  <c r="O148" i="2"/>
  <c r="O162" i="2" s="1"/>
  <c r="P148" i="2"/>
  <c r="P162" i="2" s="1"/>
  <c r="Q148" i="2"/>
  <c r="Q162" i="2" s="1"/>
  <c r="R148" i="2"/>
  <c r="R162" i="2" s="1"/>
  <c r="S148" i="2"/>
  <c r="S162" i="2" s="1"/>
  <c r="T148" i="2"/>
  <c r="T162" i="2" s="1"/>
  <c r="U148" i="2"/>
  <c r="U162" i="2" s="1"/>
  <c r="V148" i="2"/>
  <c r="V162" i="2" s="1"/>
  <c r="W148" i="2"/>
  <c r="W162" i="2" s="1"/>
  <c r="X148" i="2"/>
  <c r="X162" i="2" s="1"/>
  <c r="Y148" i="2"/>
  <c r="Y162" i="2" s="1"/>
  <c r="Z148" i="2"/>
  <c r="Z162" i="2" s="1"/>
  <c r="AA148" i="2"/>
  <c r="AA162" i="2" s="1"/>
  <c r="AB148" i="2"/>
  <c r="AB162" i="2" s="1"/>
  <c r="AC148" i="2"/>
  <c r="AC162" i="2" s="1"/>
  <c r="AD148" i="2"/>
  <c r="AD162" i="2" s="1"/>
  <c r="AE148" i="2"/>
  <c r="AE162" i="2" s="1"/>
  <c r="AF148" i="2"/>
  <c r="AF162" i="2" s="1"/>
  <c r="AG148" i="2"/>
  <c r="AG162" i="2" s="1"/>
  <c r="AH148" i="2"/>
  <c r="AH162" i="2" s="1"/>
  <c r="AI148" i="2"/>
  <c r="AI162" i="2" s="1"/>
  <c r="AJ148" i="2"/>
  <c r="AJ162" i="2" s="1"/>
  <c r="AK148" i="2"/>
  <c r="AK162" i="2" s="1"/>
  <c r="AL148" i="2"/>
  <c r="AL162" i="2" s="1"/>
  <c r="AM148" i="2"/>
  <c r="AM162" i="2" s="1"/>
  <c r="AN148" i="2"/>
  <c r="AN162" i="2" s="1"/>
  <c r="AO148" i="2"/>
  <c r="AO162" i="2" s="1"/>
  <c r="L148" i="2"/>
  <c r="L162" i="2" s="1"/>
  <c r="M134" i="2"/>
  <c r="N134" i="2"/>
  <c r="O134" i="2"/>
  <c r="P134" i="2"/>
  <c r="Q134" i="2"/>
  <c r="R134" i="2"/>
  <c r="S134" i="2"/>
  <c r="T134" i="2"/>
  <c r="U134" i="2"/>
  <c r="V134" i="2"/>
  <c r="W134" i="2"/>
  <c r="X134" i="2"/>
  <c r="Y134" i="2"/>
  <c r="Z134" i="2"/>
  <c r="AA134" i="2"/>
  <c r="AB134" i="2"/>
  <c r="AC134" i="2"/>
  <c r="AD134" i="2"/>
  <c r="AE134" i="2"/>
  <c r="AF134" i="2"/>
  <c r="AG134" i="2"/>
  <c r="AH134" i="2"/>
  <c r="AI134" i="2"/>
  <c r="AJ134" i="2"/>
  <c r="AK134" i="2"/>
  <c r="AL134" i="2"/>
  <c r="AM134" i="2"/>
  <c r="AN134" i="2"/>
  <c r="AO134" i="2"/>
  <c r="L134" i="2"/>
  <c r="L7" i="2"/>
  <c r="G8" i="4" l="1"/>
  <c r="H122" i="2"/>
  <c r="L8" i="2"/>
  <c r="L9" i="2" s="1"/>
  <c r="L10" i="2" s="1"/>
  <c r="H17" i="3"/>
  <c r="H18" i="3"/>
  <c r="H87" i="2"/>
  <c r="H69" i="2"/>
  <c r="H60" i="2"/>
  <c r="H50" i="2"/>
  <c r="H44" i="2"/>
  <c r="M11" i="2" l="1"/>
  <c r="I113" i="2"/>
  <c r="I106" i="2"/>
  <c r="I114" i="2"/>
  <c r="I115" i="2"/>
  <c r="I108" i="2"/>
  <c r="I116" i="2"/>
  <c r="I109" i="2"/>
  <c r="I117" i="2"/>
  <c r="I110" i="2"/>
  <c r="I118" i="2"/>
  <c r="I111" i="2"/>
  <c r="I119" i="2"/>
  <c r="I112" i="2"/>
  <c r="I107" i="2"/>
  <c r="I97" i="2"/>
  <c r="I104" i="2"/>
  <c r="I98" i="2"/>
  <c r="I102" i="2"/>
  <c r="I103" i="2"/>
  <c r="I105" i="2"/>
  <c r="I99" i="2"/>
  <c r="I120" i="2"/>
  <c r="I100" i="2"/>
  <c r="I121" i="2"/>
  <c r="I101" i="2"/>
  <c r="G9" i="4"/>
  <c r="G10" i="4" s="1"/>
  <c r="I87" i="2"/>
  <c r="M8" i="2"/>
  <c r="M9" i="2" s="1"/>
  <c r="M10" i="2" s="1"/>
  <c r="N11" i="2" s="1"/>
  <c r="H19" i="3"/>
  <c r="E31" i="3" s="1"/>
  <c r="I69" i="2"/>
  <c r="I60" i="2"/>
  <c r="I44" i="2"/>
  <c r="I50" i="2"/>
  <c r="H71" i="2"/>
  <c r="Y150" i="1"/>
  <c r="H9" i="4" l="1"/>
  <c r="H10" i="4" s="1"/>
  <c r="H11" i="4" s="1"/>
  <c r="F161" i="1"/>
  <c r="F159" i="1" s="1"/>
  <c r="G11" i="4"/>
  <c r="I122" i="2"/>
  <c r="N8" i="2"/>
  <c r="I9" i="4" s="1"/>
  <c r="I10" i="4" s="1"/>
  <c r="I71" i="2"/>
  <c r="E21" i="3"/>
  <c r="H24" i="3"/>
  <c r="H26" i="3"/>
  <c r="H27" i="3"/>
  <c r="G31" i="4" l="1"/>
  <c r="L173" i="2"/>
  <c r="L177" i="2"/>
  <c r="L171" i="2"/>
  <c r="L176" i="2"/>
  <c r="L175" i="2"/>
  <c r="L169" i="2"/>
  <c r="L174" i="2"/>
  <c r="L172" i="2"/>
  <c r="L170" i="2"/>
  <c r="I11" i="4"/>
  <c r="E28" i="3"/>
  <c r="G53" i="4"/>
  <c r="G39" i="4"/>
  <c r="G52" i="4"/>
  <c r="G26" i="4"/>
  <c r="G37" i="4"/>
  <c r="G30" i="4"/>
  <c r="G22" i="4"/>
  <c r="G35" i="4"/>
  <c r="G71" i="4" s="1"/>
  <c r="G21" i="4"/>
  <c r="G38" i="4"/>
  <c r="G36" i="4"/>
  <c r="G33" i="4"/>
  <c r="L168" i="2"/>
  <c r="L182" i="2"/>
  <c r="L183" i="2"/>
  <c r="L181" i="2"/>
  <c r="L185" i="2"/>
  <c r="L178" i="2"/>
  <c r="L186" i="2"/>
  <c r="L187" i="2"/>
  <c r="L179" i="2"/>
  <c r="L184" i="2"/>
  <c r="L180" i="2"/>
  <c r="M7" i="2"/>
  <c r="H12" i="4"/>
  <c r="O8" i="2"/>
  <c r="J9" i="4" s="1"/>
  <c r="J10" i="4" s="1"/>
  <c r="N9" i="2"/>
  <c r="G69" i="4" l="1"/>
  <c r="M169" i="2"/>
  <c r="M173" i="2"/>
  <c r="M177" i="2"/>
  <c r="M172" i="2"/>
  <c r="M176" i="2"/>
  <c r="M174" i="2"/>
  <c r="M171" i="2"/>
  <c r="M175" i="2"/>
  <c r="M170" i="2"/>
  <c r="G72" i="4"/>
  <c r="F162" i="1"/>
  <c r="G70" i="4"/>
  <c r="G23" i="4"/>
  <c r="G68" i="4" s="1"/>
  <c r="G40" i="4"/>
  <c r="L189" i="2"/>
  <c r="G54" i="4" s="1"/>
  <c r="G57" i="4" s="1"/>
  <c r="M178" i="2"/>
  <c r="M186" i="2"/>
  <c r="M184" i="2"/>
  <c r="M181" i="2"/>
  <c r="M180" i="2"/>
  <c r="M183" i="2"/>
  <c r="M179" i="2"/>
  <c r="M187" i="2"/>
  <c r="M182" i="2"/>
  <c r="H8" i="4"/>
  <c r="H31" i="4" s="1"/>
  <c r="M168" i="2"/>
  <c r="M185" i="2"/>
  <c r="J11" i="4"/>
  <c r="P8" i="2"/>
  <c r="K9" i="4" s="1"/>
  <c r="K10" i="4" s="1"/>
  <c r="K11" i="4" s="1"/>
  <c r="O9" i="2"/>
  <c r="N10" i="2"/>
  <c r="O11" i="2" l="1"/>
  <c r="H78" i="4"/>
  <c r="H82" i="4" s="1"/>
  <c r="G78" i="4"/>
  <c r="G82" i="4" s="1"/>
  <c r="J12" i="4"/>
  <c r="J78" i="4" s="1"/>
  <c r="J82" i="4" s="1"/>
  <c r="X159" i="1"/>
  <c r="G27" i="4"/>
  <c r="G42" i="4" s="1"/>
  <c r="G44" i="4" s="1"/>
  <c r="G73" i="4"/>
  <c r="H39" i="4"/>
  <c r="H53" i="4"/>
  <c r="H52" i="4"/>
  <c r="H30" i="4"/>
  <c r="H69" i="4" s="1"/>
  <c r="H37" i="4"/>
  <c r="H26" i="4"/>
  <c r="H38" i="4"/>
  <c r="H35" i="4"/>
  <c r="H71" i="4" s="1"/>
  <c r="H22" i="4"/>
  <c r="H33" i="4"/>
  <c r="H36" i="4"/>
  <c r="H21" i="4"/>
  <c r="Y151" i="1"/>
  <c r="M189" i="2"/>
  <c r="H54" i="4" s="1"/>
  <c r="N7" i="2"/>
  <c r="I12" i="4"/>
  <c r="I78" i="4" s="1"/>
  <c r="I82" i="4" s="1"/>
  <c r="Q8" i="2"/>
  <c r="L9" i="4" s="1"/>
  <c r="L10" i="4" s="1"/>
  <c r="L11" i="4" s="1"/>
  <c r="P9" i="2"/>
  <c r="O10" i="2"/>
  <c r="P11" i="2" s="1"/>
  <c r="N170" i="2" l="1"/>
  <c r="N174" i="2"/>
  <c r="N176" i="2"/>
  <c r="N175" i="2"/>
  <c r="N169" i="2"/>
  <c r="N173" i="2"/>
  <c r="N177" i="2"/>
  <c r="N172" i="2"/>
  <c r="N171" i="2"/>
  <c r="H72" i="4"/>
  <c r="H70" i="4"/>
  <c r="G89" i="4"/>
  <c r="G94" i="4" s="1"/>
  <c r="G95" i="4" s="1"/>
  <c r="H57" i="4"/>
  <c r="H23" i="4"/>
  <c r="H68" i="4" s="1"/>
  <c r="H40" i="4"/>
  <c r="Y159" i="1"/>
  <c r="N181" i="2"/>
  <c r="N178" i="2"/>
  <c r="N186" i="2"/>
  <c r="N184" i="2"/>
  <c r="N179" i="2"/>
  <c r="N187" i="2"/>
  <c r="N185" i="2"/>
  <c r="N182" i="2"/>
  <c r="I8" i="4"/>
  <c r="I31" i="4" s="1"/>
  <c r="N168" i="2"/>
  <c r="N180" i="2"/>
  <c r="N183" i="2"/>
  <c r="O7" i="2"/>
  <c r="R8" i="2"/>
  <c r="M9" i="4" s="1"/>
  <c r="M10" i="4" s="1"/>
  <c r="M11" i="4" s="1"/>
  <c r="Q9" i="2"/>
  <c r="P10" i="2"/>
  <c r="O177" i="2" l="1"/>
  <c r="O170" i="2"/>
  <c r="O174" i="2"/>
  <c r="O173" i="2"/>
  <c r="O169" i="2"/>
  <c r="O172" i="2"/>
  <c r="O176" i="2"/>
  <c r="O171" i="2"/>
  <c r="O175" i="2"/>
  <c r="L12" i="4"/>
  <c r="L78" i="4" s="1"/>
  <c r="L82" i="4" s="1"/>
  <c r="H27" i="4"/>
  <c r="H42" i="4" s="1"/>
  <c r="H44" i="4" s="1"/>
  <c r="H73" i="4"/>
  <c r="I39" i="4"/>
  <c r="I53" i="4"/>
  <c r="I52" i="4"/>
  <c r="I30" i="4"/>
  <c r="I69" i="4" s="1"/>
  <c r="I37" i="4"/>
  <c r="I26" i="4"/>
  <c r="I38" i="4"/>
  <c r="I35" i="4"/>
  <c r="I71" i="4" s="1"/>
  <c r="I22" i="4"/>
  <c r="I33" i="4"/>
  <c r="I36" i="4"/>
  <c r="I21" i="4"/>
  <c r="N189" i="2"/>
  <c r="I54" i="4" s="1"/>
  <c r="P7" i="2"/>
  <c r="K12" i="4"/>
  <c r="K78" i="4" s="1"/>
  <c r="K82" i="4" s="1"/>
  <c r="O184" i="2"/>
  <c r="O179" i="2"/>
  <c r="O187" i="2"/>
  <c r="O182" i="2"/>
  <c r="J8" i="4"/>
  <c r="J31" i="4" s="1"/>
  <c r="O168" i="2"/>
  <c r="O185" i="2"/>
  <c r="O180" i="2"/>
  <c r="O183" i="2"/>
  <c r="O178" i="2"/>
  <c r="O186" i="2"/>
  <c r="O181" i="2"/>
  <c r="S8" i="2"/>
  <c r="N9" i="4" s="1"/>
  <c r="N10" i="4" s="1"/>
  <c r="N11" i="4" s="1"/>
  <c r="R9" i="2"/>
  <c r="Q10" i="2"/>
  <c r="P171" i="2" l="1"/>
  <c r="P175" i="2"/>
  <c r="P170" i="2"/>
  <c r="P174" i="2"/>
  <c r="P169" i="2"/>
  <c r="P173" i="2"/>
  <c r="P177" i="2"/>
  <c r="P176" i="2"/>
  <c r="P172" i="2"/>
  <c r="I72" i="4"/>
  <c r="I70" i="4"/>
  <c r="H89" i="4"/>
  <c r="H94" i="4" s="1"/>
  <c r="H95" i="4" s="1"/>
  <c r="J39" i="4"/>
  <c r="J53" i="4"/>
  <c r="J52" i="4"/>
  <c r="I57" i="4"/>
  <c r="I40" i="4"/>
  <c r="J38" i="4"/>
  <c r="J35" i="4"/>
  <c r="J71" i="4" s="1"/>
  <c r="J22" i="4"/>
  <c r="J33" i="4"/>
  <c r="J26" i="4"/>
  <c r="J36" i="4"/>
  <c r="J21" i="4"/>
  <c r="J30" i="4"/>
  <c r="J69" i="4" s="1"/>
  <c r="J37" i="4"/>
  <c r="I23" i="4"/>
  <c r="I68" i="4" s="1"/>
  <c r="O189" i="2"/>
  <c r="J54" i="4" s="1"/>
  <c r="Q7" i="2"/>
  <c r="P179" i="2"/>
  <c r="P187" i="2"/>
  <c r="P168" i="2"/>
  <c r="P182" i="2"/>
  <c r="K8" i="4"/>
  <c r="K31" i="4" s="1"/>
  <c r="P185" i="2"/>
  <c r="P178" i="2"/>
  <c r="P186" i="2"/>
  <c r="P181" i="2"/>
  <c r="P184" i="2"/>
  <c r="P180" i="2"/>
  <c r="P183" i="2"/>
  <c r="T8" i="2"/>
  <c r="O9" i="4" s="1"/>
  <c r="O10" i="4" s="1"/>
  <c r="O11" i="4" s="1"/>
  <c r="S9" i="2"/>
  <c r="R10" i="2"/>
  <c r="Q174" i="2" l="1"/>
  <c r="Q176" i="2"/>
  <c r="Q171" i="2"/>
  <c r="Q175" i="2"/>
  <c r="Q170" i="2"/>
  <c r="Q169" i="2"/>
  <c r="Q173" i="2"/>
  <c r="Q177" i="2"/>
  <c r="Q172" i="2"/>
  <c r="J72" i="4"/>
  <c r="J70" i="4"/>
  <c r="I27" i="4"/>
  <c r="I42" i="4" s="1"/>
  <c r="I44" i="4" s="1"/>
  <c r="I73" i="4"/>
  <c r="K39" i="4"/>
  <c r="K52" i="4"/>
  <c r="K53" i="4"/>
  <c r="J57" i="4"/>
  <c r="K38" i="4"/>
  <c r="K35" i="4"/>
  <c r="K71" i="4" s="1"/>
  <c r="K22" i="4"/>
  <c r="K33" i="4"/>
  <c r="K36" i="4"/>
  <c r="K21" i="4"/>
  <c r="K32" i="4"/>
  <c r="K30" i="4"/>
  <c r="K69" i="4" s="1"/>
  <c r="K37" i="4"/>
  <c r="K26" i="4"/>
  <c r="J40" i="4"/>
  <c r="J23" i="4"/>
  <c r="J68" i="4" s="1"/>
  <c r="P189" i="2"/>
  <c r="K54" i="4" s="1"/>
  <c r="R7" i="2"/>
  <c r="M12" i="4"/>
  <c r="M78" i="4" s="1"/>
  <c r="M82" i="4" s="1"/>
  <c r="Q182" i="2"/>
  <c r="L8" i="4"/>
  <c r="L31" i="4" s="1"/>
  <c r="Q168" i="2"/>
  <c r="Q185" i="2"/>
  <c r="Q180" i="2"/>
  <c r="Q186" i="2"/>
  <c r="Q181" i="2"/>
  <c r="Q184" i="2"/>
  <c r="Q183" i="2"/>
  <c r="Q178" i="2"/>
  <c r="Q179" i="2"/>
  <c r="Q187" i="2"/>
  <c r="U8" i="2"/>
  <c r="P9" i="4" s="1"/>
  <c r="P10" i="4" s="1"/>
  <c r="P11" i="4" s="1"/>
  <c r="T9" i="2"/>
  <c r="S10" i="2"/>
  <c r="R172" i="2" l="1"/>
  <c r="R176" i="2"/>
  <c r="R174" i="2"/>
  <c r="R171" i="2"/>
  <c r="R175" i="2"/>
  <c r="R170" i="2"/>
  <c r="R177" i="2"/>
  <c r="R169" i="2"/>
  <c r="R173" i="2"/>
  <c r="K72" i="4"/>
  <c r="K70" i="4"/>
  <c r="J27" i="4"/>
  <c r="J42" i="4" s="1"/>
  <c r="J44" i="4" s="1"/>
  <c r="J73" i="4"/>
  <c r="K57" i="4"/>
  <c r="I89" i="4"/>
  <c r="I94" i="4" s="1"/>
  <c r="I95" i="4" s="1"/>
  <c r="L39" i="4"/>
  <c r="L52" i="4"/>
  <c r="L53" i="4"/>
  <c r="K40" i="4"/>
  <c r="L33" i="4"/>
  <c r="L38" i="4"/>
  <c r="L22" i="4"/>
  <c r="L36" i="4"/>
  <c r="L21" i="4"/>
  <c r="L35" i="4"/>
  <c r="L71" i="4" s="1"/>
  <c r="L32" i="4"/>
  <c r="L30" i="4"/>
  <c r="L69" i="4" s="1"/>
  <c r="L37" i="4"/>
  <c r="L26" i="4"/>
  <c r="K23" i="4"/>
  <c r="K68" i="4" s="1"/>
  <c r="S7" i="2"/>
  <c r="N12" i="4"/>
  <c r="N78" i="4" s="1"/>
  <c r="N82" i="4" s="1"/>
  <c r="M8" i="4"/>
  <c r="M31" i="4" s="1"/>
  <c r="R168" i="2"/>
  <c r="R185" i="2"/>
  <c r="R184" i="2"/>
  <c r="R180" i="2"/>
  <c r="R183" i="2"/>
  <c r="R187" i="2"/>
  <c r="R182" i="2"/>
  <c r="R178" i="2"/>
  <c r="R186" i="2"/>
  <c r="R181" i="2"/>
  <c r="R179" i="2"/>
  <c r="Q189" i="2"/>
  <c r="L54" i="4" s="1"/>
  <c r="T10" i="2"/>
  <c r="V8" i="2"/>
  <c r="Q9" i="4" s="1"/>
  <c r="Q10" i="4" s="1"/>
  <c r="U9" i="2"/>
  <c r="U10" i="2" s="1"/>
  <c r="O12" i="4"/>
  <c r="O78" i="4" s="1"/>
  <c r="O82" i="4" s="1"/>
  <c r="S171" i="2" l="1"/>
  <c r="S172" i="2"/>
  <c r="S176" i="2"/>
  <c r="S169" i="2"/>
  <c r="S175" i="2"/>
  <c r="S173" i="2"/>
  <c r="S177" i="2"/>
  <c r="S170" i="2"/>
  <c r="S174" i="2"/>
  <c r="L72" i="4"/>
  <c r="P12" i="4"/>
  <c r="P78" i="4" s="1"/>
  <c r="P82" i="4" s="1"/>
  <c r="L70" i="4"/>
  <c r="K27" i="4"/>
  <c r="K42" i="4" s="1"/>
  <c r="K44" i="4" s="1"/>
  <c r="K73" i="4"/>
  <c r="J89" i="4"/>
  <c r="J94" i="4" s="1"/>
  <c r="J95" i="4" s="1"/>
  <c r="L57" i="4"/>
  <c r="M39" i="4"/>
  <c r="M52" i="4"/>
  <c r="M53" i="4"/>
  <c r="M36" i="4"/>
  <c r="M21" i="4"/>
  <c r="M33" i="4"/>
  <c r="M32" i="4"/>
  <c r="M30" i="4"/>
  <c r="M69" i="4" s="1"/>
  <c r="M37" i="4"/>
  <c r="M26" i="4"/>
  <c r="M38" i="4"/>
  <c r="M35" i="4"/>
  <c r="M71" i="4" s="1"/>
  <c r="M22" i="4"/>
  <c r="L40" i="4"/>
  <c r="L23" i="4"/>
  <c r="L68" i="4" s="1"/>
  <c r="T7" i="2"/>
  <c r="S180" i="2"/>
  <c r="S178" i="2"/>
  <c r="S168" i="2"/>
  <c r="S183" i="2"/>
  <c r="S186" i="2"/>
  <c r="S182" i="2"/>
  <c r="S181" i="2"/>
  <c r="S184" i="2"/>
  <c r="S179" i="2"/>
  <c r="S187" i="2"/>
  <c r="N8" i="4"/>
  <c r="N31" i="4" s="1"/>
  <c r="S185" i="2"/>
  <c r="Q11" i="4"/>
  <c r="R189" i="2"/>
  <c r="M54" i="4" s="1"/>
  <c r="W8" i="2"/>
  <c r="R9" i="4" s="1"/>
  <c r="R10" i="4" s="1"/>
  <c r="R11" i="4" s="1"/>
  <c r="V9" i="2"/>
  <c r="T169" i="2" l="1"/>
  <c r="T173" i="2"/>
  <c r="T177" i="2"/>
  <c r="T175" i="2"/>
  <c r="T172" i="2"/>
  <c r="T176" i="2"/>
  <c r="T171" i="2"/>
  <c r="T174" i="2"/>
  <c r="T170" i="2"/>
  <c r="M72" i="4"/>
  <c r="M70" i="4"/>
  <c r="L27" i="4"/>
  <c r="L42" i="4" s="1"/>
  <c r="L44" i="4" s="1"/>
  <c r="L73" i="4"/>
  <c r="K89" i="4"/>
  <c r="K94" i="4" s="1"/>
  <c r="K95" i="4" s="1"/>
  <c r="M57" i="4"/>
  <c r="N39" i="4"/>
  <c r="N52" i="4"/>
  <c r="N53" i="4"/>
  <c r="N32" i="4"/>
  <c r="N36" i="4"/>
  <c r="N30" i="4"/>
  <c r="N69" i="4" s="1"/>
  <c r="N37" i="4"/>
  <c r="N26" i="4"/>
  <c r="N21" i="4"/>
  <c r="N38" i="4"/>
  <c r="N35" i="4"/>
  <c r="N71" i="4" s="1"/>
  <c r="N22" i="4"/>
  <c r="N33" i="4"/>
  <c r="M40" i="4"/>
  <c r="M23" i="4"/>
  <c r="M68" i="4" s="1"/>
  <c r="U7" i="2"/>
  <c r="T183" i="2"/>
  <c r="T182" i="2"/>
  <c r="T178" i="2"/>
  <c r="T186" i="2"/>
  <c r="T181" i="2"/>
  <c r="O8" i="4"/>
  <c r="O31" i="4" s="1"/>
  <c r="T168" i="2"/>
  <c r="T185" i="2"/>
  <c r="T184" i="2"/>
  <c r="T179" i="2"/>
  <c r="T187" i="2"/>
  <c r="T180" i="2"/>
  <c r="S189" i="2"/>
  <c r="N54" i="4" s="1"/>
  <c r="Q12" i="4"/>
  <c r="Q78" i="4" s="1"/>
  <c r="Q82" i="4" s="1"/>
  <c r="V10" i="2"/>
  <c r="X8" i="2"/>
  <c r="S9" i="4" s="1"/>
  <c r="S10" i="4" s="1"/>
  <c r="S11" i="4" s="1"/>
  <c r="W9" i="2"/>
  <c r="W10" i="2" s="1"/>
  <c r="V7" i="2" l="1"/>
  <c r="V186" i="2" s="1"/>
  <c r="U176" i="2"/>
  <c r="U174" i="2"/>
  <c r="U169" i="2"/>
  <c r="U173" i="2"/>
  <c r="U177" i="2"/>
  <c r="U172" i="2"/>
  <c r="U170" i="2"/>
  <c r="U171" i="2"/>
  <c r="U175" i="2"/>
  <c r="N72" i="4"/>
  <c r="N70" i="4"/>
  <c r="M27" i="4"/>
  <c r="M42" i="4" s="1"/>
  <c r="M44" i="4" s="1"/>
  <c r="M73" i="4"/>
  <c r="N57" i="4"/>
  <c r="L89" i="4"/>
  <c r="L94" i="4" s="1"/>
  <c r="L95" i="4" s="1"/>
  <c r="O39" i="4"/>
  <c r="O52" i="4"/>
  <c r="O53" i="4"/>
  <c r="N40" i="4"/>
  <c r="O32" i="4"/>
  <c r="O30" i="4"/>
  <c r="O69" i="4" s="1"/>
  <c r="O37" i="4"/>
  <c r="O26" i="4"/>
  <c r="O38" i="4"/>
  <c r="O35" i="4"/>
  <c r="O71" i="4" s="1"/>
  <c r="O22" i="4"/>
  <c r="O33" i="4"/>
  <c r="O36" i="4"/>
  <c r="O21" i="4"/>
  <c r="N23" i="4"/>
  <c r="N68" i="4" s="1"/>
  <c r="S12" i="4"/>
  <c r="S78" i="4" s="1"/>
  <c r="S82" i="4" s="1"/>
  <c r="U178" i="2"/>
  <c r="U186" i="2"/>
  <c r="U168" i="2"/>
  <c r="U183" i="2"/>
  <c r="U181" i="2"/>
  <c r="U184" i="2"/>
  <c r="P8" i="4"/>
  <c r="P31" i="4" s="1"/>
  <c r="U185" i="2"/>
  <c r="U179" i="2"/>
  <c r="U187" i="2"/>
  <c r="U182" i="2"/>
  <c r="U180" i="2"/>
  <c r="V187" i="2"/>
  <c r="V183" i="2"/>
  <c r="V184" i="2"/>
  <c r="V185" i="2"/>
  <c r="V182" i="2"/>
  <c r="Q8" i="4"/>
  <c r="Q31" i="4" s="1"/>
  <c r="V168" i="2"/>
  <c r="V180" i="2"/>
  <c r="V178" i="2"/>
  <c r="T189" i="2"/>
  <c r="O54" i="4" s="1"/>
  <c r="Y8" i="2"/>
  <c r="T9" i="4" s="1"/>
  <c r="T10" i="4" s="1"/>
  <c r="T11" i="4" s="1"/>
  <c r="X9" i="2"/>
  <c r="V181" i="2" l="1"/>
  <c r="V179" i="2"/>
  <c r="V170" i="2"/>
  <c r="V174" i="2"/>
  <c r="V172" i="2"/>
  <c r="V177" i="2"/>
  <c r="V169" i="2"/>
  <c r="V173" i="2"/>
  <c r="V176" i="2"/>
  <c r="V175" i="2"/>
  <c r="V171" i="2"/>
  <c r="O72" i="4"/>
  <c r="O70" i="4"/>
  <c r="N27" i="4"/>
  <c r="N42" i="4" s="1"/>
  <c r="N44" i="4" s="1"/>
  <c r="N73" i="4"/>
  <c r="M89" i="4"/>
  <c r="M94" i="4" s="1"/>
  <c r="M95" i="4" s="1"/>
  <c r="O57" i="4"/>
  <c r="P39" i="4"/>
  <c r="P52" i="4"/>
  <c r="P53" i="4"/>
  <c r="Q39" i="4"/>
  <c r="Q53" i="4"/>
  <c r="Q52" i="4"/>
  <c r="O23" i="4"/>
  <c r="O68" i="4" s="1"/>
  <c r="Q30" i="4"/>
  <c r="Q69" i="4" s="1"/>
  <c r="Q37" i="4"/>
  <c r="Q26" i="4"/>
  <c r="Q38" i="4"/>
  <c r="Q35" i="4"/>
  <c r="Q71" i="4" s="1"/>
  <c r="Q22" i="4"/>
  <c r="Q33" i="4"/>
  <c r="Q36" i="4"/>
  <c r="Q21" i="4"/>
  <c r="Q32" i="4"/>
  <c r="P32" i="4"/>
  <c r="P30" i="4"/>
  <c r="P69" i="4" s="1"/>
  <c r="P37" i="4"/>
  <c r="P26" i="4"/>
  <c r="P38" i="4"/>
  <c r="P35" i="4"/>
  <c r="P71" i="4" s="1"/>
  <c r="P22" i="4"/>
  <c r="P33" i="4"/>
  <c r="P36" i="4"/>
  <c r="P21" i="4"/>
  <c r="O40" i="4"/>
  <c r="U189" i="2"/>
  <c r="P54" i="4" s="1"/>
  <c r="W7" i="2"/>
  <c r="R12" i="4"/>
  <c r="R78" i="4" s="1"/>
  <c r="R82" i="4" s="1"/>
  <c r="Z8" i="2"/>
  <c r="U9" i="4" s="1"/>
  <c r="U10" i="4" s="1"/>
  <c r="Y9" i="2"/>
  <c r="Y10" i="2" s="1"/>
  <c r="X10" i="2"/>
  <c r="V189" i="2" l="1"/>
  <c r="Q54" i="4" s="1"/>
  <c r="Q57" i="4" s="1"/>
  <c r="W173" i="2"/>
  <c r="W171" i="2"/>
  <c r="W175" i="2"/>
  <c r="W170" i="2"/>
  <c r="W174" i="2"/>
  <c r="W177" i="2"/>
  <c r="W169" i="2"/>
  <c r="W172" i="2"/>
  <c r="W176" i="2"/>
  <c r="P72" i="4"/>
  <c r="Q72" i="4"/>
  <c r="U12" i="4"/>
  <c r="U78" i="4" s="1"/>
  <c r="U82" i="4" s="1"/>
  <c r="Q70" i="4"/>
  <c r="P70" i="4"/>
  <c r="O27" i="4"/>
  <c r="O42" i="4" s="1"/>
  <c r="O44" i="4" s="1"/>
  <c r="O73" i="4"/>
  <c r="N89" i="4"/>
  <c r="N94" i="4" s="1"/>
  <c r="N95" i="4" s="1"/>
  <c r="P57" i="4"/>
  <c r="Q40" i="4"/>
  <c r="P40" i="4"/>
  <c r="Q23" i="4"/>
  <c r="Q68" i="4" s="1"/>
  <c r="P23" i="4"/>
  <c r="P68" i="4" s="1"/>
  <c r="U11" i="4"/>
  <c r="X7" i="2"/>
  <c r="W184" i="2"/>
  <c r="W182" i="2"/>
  <c r="W183" i="2"/>
  <c r="W179" i="2"/>
  <c r="W187" i="2"/>
  <c r="W178" i="2"/>
  <c r="W186" i="2"/>
  <c r="W181" i="2"/>
  <c r="R8" i="4"/>
  <c r="R31" i="4" s="1"/>
  <c r="W168" i="2"/>
  <c r="W185" i="2"/>
  <c r="W180" i="2"/>
  <c r="AA8" i="2"/>
  <c r="V9" i="4" s="1"/>
  <c r="V10" i="4" s="1"/>
  <c r="V11" i="4" s="1"/>
  <c r="Z9" i="2"/>
  <c r="Z10" i="2" s="1"/>
  <c r="X171" i="2" l="1"/>
  <c r="X175" i="2"/>
  <c r="X169" i="2"/>
  <c r="X173" i="2"/>
  <c r="X177" i="2"/>
  <c r="X176" i="2"/>
  <c r="X170" i="2"/>
  <c r="X174" i="2"/>
  <c r="X172" i="2"/>
  <c r="V12" i="4"/>
  <c r="V78" i="4" s="1"/>
  <c r="V82" i="4" s="1"/>
  <c r="P27" i="4"/>
  <c r="P42" i="4" s="1"/>
  <c r="P44" i="4" s="1"/>
  <c r="P73" i="4"/>
  <c r="Q27" i="4"/>
  <c r="Q42" i="4" s="1"/>
  <c r="Q44" i="4" s="1"/>
  <c r="Q73" i="4"/>
  <c r="O89" i="4"/>
  <c r="O94" i="4" s="1"/>
  <c r="O95" i="4" s="1"/>
  <c r="R39" i="4"/>
  <c r="R52" i="4"/>
  <c r="R53" i="4"/>
  <c r="R38" i="4"/>
  <c r="R35" i="4"/>
  <c r="R71" i="4" s="1"/>
  <c r="R22" i="4"/>
  <c r="R33" i="4"/>
  <c r="R36" i="4"/>
  <c r="R21" i="4"/>
  <c r="R30" i="4"/>
  <c r="R69" i="4" s="1"/>
  <c r="R37" i="4"/>
  <c r="R32" i="4"/>
  <c r="R26" i="4"/>
  <c r="X179" i="2"/>
  <c r="X187" i="2"/>
  <c r="S8" i="4"/>
  <c r="S31" i="4" s="1"/>
  <c r="X185" i="2"/>
  <c r="X178" i="2"/>
  <c r="X182" i="2"/>
  <c r="X168" i="2"/>
  <c r="X180" i="2"/>
  <c r="X183" i="2"/>
  <c r="X186" i="2"/>
  <c r="X181" i="2"/>
  <c r="X184" i="2"/>
  <c r="W189" i="2"/>
  <c r="R54" i="4" s="1"/>
  <c r="Y7" i="2"/>
  <c r="T12" i="4"/>
  <c r="T78" i="4" s="1"/>
  <c r="T82" i="4" s="1"/>
  <c r="AB8" i="2"/>
  <c r="W9" i="4" s="1"/>
  <c r="W10" i="4" s="1"/>
  <c r="W11" i="4" s="1"/>
  <c r="AA9" i="2"/>
  <c r="Y170" i="2" l="1"/>
  <c r="Y171" i="2"/>
  <c r="Y175" i="2"/>
  <c r="Y174" i="2"/>
  <c r="Y172" i="2"/>
  <c r="Y169" i="2"/>
  <c r="Y173" i="2"/>
  <c r="Y177" i="2"/>
  <c r="Y176" i="2"/>
  <c r="R72" i="4"/>
  <c r="R70" i="4"/>
  <c r="Q89" i="4"/>
  <c r="Q94" i="4" s="1"/>
  <c r="P89" i="4"/>
  <c r="P94" i="4" s="1"/>
  <c r="P95" i="4" s="1"/>
  <c r="R57" i="4"/>
  <c r="S39" i="4"/>
  <c r="S52" i="4"/>
  <c r="S53" i="4"/>
  <c r="S38" i="4"/>
  <c r="S35" i="4"/>
  <c r="S71" i="4" s="1"/>
  <c r="S22" i="4"/>
  <c r="S33" i="4"/>
  <c r="S36" i="4"/>
  <c r="S21" i="4"/>
  <c r="S32" i="4"/>
  <c r="S30" i="4"/>
  <c r="S69" i="4" s="1"/>
  <c r="S37" i="4"/>
  <c r="S26" i="4"/>
  <c r="R40" i="4"/>
  <c r="R23" i="4"/>
  <c r="R68" i="4" s="1"/>
  <c r="X189" i="2"/>
  <c r="S54" i="4" s="1"/>
  <c r="Z7" i="2"/>
  <c r="Y182" i="2"/>
  <c r="Y180" i="2"/>
  <c r="Y181" i="2"/>
  <c r="Y179" i="2"/>
  <c r="Y187" i="2"/>
  <c r="T8" i="4"/>
  <c r="T31" i="4" s="1"/>
  <c r="Y168" i="2"/>
  <c r="Y185" i="2"/>
  <c r="Y183" i="2"/>
  <c r="Y178" i="2"/>
  <c r="Y186" i="2"/>
  <c r="Y184" i="2"/>
  <c r="AA10" i="2"/>
  <c r="AC8" i="2"/>
  <c r="X9" i="4" s="1"/>
  <c r="X10" i="4" s="1"/>
  <c r="AB9" i="2"/>
  <c r="AB10" i="2" s="1"/>
  <c r="X12" i="4" l="1"/>
  <c r="X78" i="4" s="1"/>
  <c r="X82" i="4" s="1"/>
  <c r="Z172" i="2"/>
  <c r="Z176" i="2"/>
  <c r="Z170" i="2"/>
  <c r="Z174" i="2"/>
  <c r="Z171" i="2"/>
  <c r="Z175" i="2"/>
  <c r="Z169" i="2"/>
  <c r="Z173" i="2"/>
  <c r="Z177" i="2"/>
  <c r="S72" i="4"/>
  <c r="S70" i="4"/>
  <c r="R27" i="4"/>
  <c r="R42" i="4" s="1"/>
  <c r="R44" i="4" s="1"/>
  <c r="R73" i="4"/>
  <c r="Q95" i="4"/>
  <c r="S57" i="4"/>
  <c r="T39" i="4"/>
  <c r="T52" i="4"/>
  <c r="T53" i="4"/>
  <c r="S40" i="4"/>
  <c r="T33" i="4"/>
  <c r="T36" i="4"/>
  <c r="T21" i="4"/>
  <c r="T38" i="4"/>
  <c r="T32" i="4"/>
  <c r="T35" i="4"/>
  <c r="T71" i="4" s="1"/>
  <c r="T30" i="4"/>
  <c r="T69" i="4" s="1"/>
  <c r="T37" i="4"/>
  <c r="T26" i="4"/>
  <c r="T22" i="4"/>
  <c r="S23" i="4"/>
  <c r="S68" i="4" s="1"/>
  <c r="AA7" i="2"/>
  <c r="U8" i="4"/>
  <c r="U31" i="4" s="1"/>
  <c r="Z168" i="2"/>
  <c r="Z185" i="2"/>
  <c r="Z183" i="2"/>
  <c r="Z180" i="2"/>
  <c r="Z184" i="2"/>
  <c r="Z179" i="2"/>
  <c r="Z178" i="2"/>
  <c r="Z186" i="2"/>
  <c r="Z181" i="2"/>
  <c r="Z187" i="2"/>
  <c r="Z182" i="2"/>
  <c r="X11" i="4"/>
  <c r="Y189" i="2"/>
  <c r="T54" i="4" s="1"/>
  <c r="AC9" i="2"/>
  <c r="AD8" i="2"/>
  <c r="Y9" i="4" s="1"/>
  <c r="Y10" i="4" s="1"/>
  <c r="Y11" i="4" s="1"/>
  <c r="AA175" i="2" l="1"/>
  <c r="AA177" i="2"/>
  <c r="AA172" i="2"/>
  <c r="AA176" i="2"/>
  <c r="AA173" i="2"/>
  <c r="AA171" i="2"/>
  <c r="AA170" i="2"/>
  <c r="AA174" i="2"/>
  <c r="AA169" i="2"/>
  <c r="T72" i="4"/>
  <c r="T70" i="4"/>
  <c r="S27" i="4"/>
  <c r="S42" i="4" s="1"/>
  <c r="S44" i="4" s="1"/>
  <c r="S73" i="4"/>
  <c r="R89" i="4"/>
  <c r="R94" i="4" s="1"/>
  <c r="R95" i="4" s="1"/>
  <c r="T57" i="4"/>
  <c r="U39" i="4"/>
  <c r="U52" i="4"/>
  <c r="U53" i="4"/>
  <c r="T40" i="4"/>
  <c r="U36" i="4"/>
  <c r="U21" i="4"/>
  <c r="U33" i="4"/>
  <c r="U32" i="4"/>
  <c r="U30" i="4"/>
  <c r="U69" i="4" s="1"/>
  <c r="U37" i="4"/>
  <c r="U26" i="4"/>
  <c r="U38" i="4"/>
  <c r="U35" i="4"/>
  <c r="U71" i="4" s="1"/>
  <c r="U22" i="4"/>
  <c r="T23" i="4"/>
  <c r="T68" i="4" s="1"/>
  <c r="AA180" i="2"/>
  <c r="AA187" i="2"/>
  <c r="AA185" i="2"/>
  <c r="AA183" i="2"/>
  <c r="AA178" i="2"/>
  <c r="AA186" i="2"/>
  <c r="AA184" i="2"/>
  <c r="AA179" i="2"/>
  <c r="AA168" i="2"/>
  <c r="AA181" i="2"/>
  <c r="AA182" i="2"/>
  <c r="V8" i="4"/>
  <c r="V31" i="4" s="1"/>
  <c r="AB7" i="2"/>
  <c r="W12" i="4"/>
  <c r="W78" i="4" s="1"/>
  <c r="W82" i="4" s="1"/>
  <c r="Z189" i="2"/>
  <c r="U54" i="4" s="1"/>
  <c r="AD9" i="2"/>
  <c r="AD10" i="2" s="1"/>
  <c r="AE8" i="2"/>
  <c r="Z9" i="4" s="1"/>
  <c r="Z10" i="4" s="1"/>
  <c r="Z11" i="4" s="1"/>
  <c r="AC10" i="2"/>
  <c r="AB169" i="2" l="1"/>
  <c r="AB173" i="2"/>
  <c r="AB177" i="2"/>
  <c r="AB176" i="2"/>
  <c r="AB171" i="2"/>
  <c r="AB172" i="2"/>
  <c r="AB175" i="2"/>
  <c r="AB170" i="2"/>
  <c r="AB174" i="2"/>
  <c r="U72" i="4"/>
  <c r="Z12" i="4"/>
  <c r="Z78" i="4" s="1"/>
  <c r="Z82" i="4" s="1"/>
  <c r="U70" i="4"/>
  <c r="T27" i="4"/>
  <c r="T42" i="4" s="1"/>
  <c r="T44" i="4" s="1"/>
  <c r="T73" i="4"/>
  <c r="U57" i="4"/>
  <c r="S89" i="4"/>
  <c r="S94" i="4" s="1"/>
  <c r="S95" i="4" s="1"/>
  <c r="V39" i="4"/>
  <c r="V52" i="4"/>
  <c r="V53" i="4"/>
  <c r="V32" i="4"/>
  <c r="V30" i="4"/>
  <c r="V69" i="4" s="1"/>
  <c r="V37" i="4"/>
  <c r="V26" i="4"/>
  <c r="V36" i="4"/>
  <c r="V21" i="4"/>
  <c r="V38" i="4"/>
  <c r="V35" i="4"/>
  <c r="V71" i="4" s="1"/>
  <c r="V22" i="4"/>
  <c r="V33" i="4"/>
  <c r="U40" i="4"/>
  <c r="U23" i="4"/>
  <c r="U68" i="4" s="1"/>
  <c r="AA189" i="2"/>
  <c r="V54" i="4" s="1"/>
  <c r="AC7" i="2"/>
  <c r="AB183" i="2"/>
  <c r="AB181" i="2"/>
  <c r="AB178" i="2"/>
  <c r="AB186" i="2"/>
  <c r="AB187" i="2"/>
  <c r="AB180" i="2"/>
  <c r="AB184" i="2"/>
  <c r="AB179" i="2"/>
  <c r="AB182" i="2"/>
  <c r="W8" i="4"/>
  <c r="W31" i="4" s="1"/>
  <c r="AB168" i="2"/>
  <c r="AB185" i="2"/>
  <c r="Y12" i="4"/>
  <c r="Y78" i="4" s="1"/>
  <c r="Y82" i="4" s="1"/>
  <c r="AE9" i="2"/>
  <c r="AF8" i="2"/>
  <c r="AA9" i="4" s="1"/>
  <c r="AA10" i="4" s="1"/>
  <c r="AA11" i="4" s="1"/>
  <c r="V72" i="4" l="1"/>
  <c r="AD7" i="2"/>
  <c r="AD178" i="2" s="1"/>
  <c r="AC172" i="2"/>
  <c r="AC169" i="2"/>
  <c r="AC173" i="2"/>
  <c r="AC177" i="2"/>
  <c r="AC176" i="2"/>
  <c r="AC174" i="2"/>
  <c r="AC171" i="2"/>
  <c r="AC175" i="2"/>
  <c r="AC170" i="2"/>
  <c r="V70" i="4"/>
  <c r="U27" i="4"/>
  <c r="U42" i="4" s="1"/>
  <c r="U44" i="4" s="1"/>
  <c r="U73" i="4"/>
  <c r="T89" i="4"/>
  <c r="T94" i="4" s="1"/>
  <c r="T95" i="4" s="1"/>
  <c r="V57" i="4"/>
  <c r="W39" i="4"/>
  <c r="W52" i="4"/>
  <c r="W53" i="4"/>
  <c r="V40" i="4"/>
  <c r="W32" i="4"/>
  <c r="W30" i="4"/>
  <c r="W69" i="4" s="1"/>
  <c r="W37" i="4"/>
  <c r="W26" i="4"/>
  <c r="W38" i="4"/>
  <c r="W35" i="4"/>
  <c r="W71" i="4" s="1"/>
  <c r="W22" i="4"/>
  <c r="W33" i="4"/>
  <c r="W36" i="4"/>
  <c r="W21" i="4"/>
  <c r="V23" i="4"/>
  <c r="V68" i="4" s="1"/>
  <c r="AB189" i="2"/>
  <c r="W54" i="4" s="1"/>
  <c r="AD180" i="2"/>
  <c r="Y8" i="4"/>
  <c r="Y31" i="4" s="1"/>
  <c r="AC178" i="2"/>
  <c r="AC186" i="2"/>
  <c r="AC184" i="2"/>
  <c r="X8" i="4"/>
  <c r="X31" i="4" s="1"/>
  <c r="AC185" i="2"/>
  <c r="AC181" i="2"/>
  <c r="AC180" i="2"/>
  <c r="AC179" i="2"/>
  <c r="AC187" i="2"/>
  <c r="AC182" i="2"/>
  <c r="AC168" i="2"/>
  <c r="AC183" i="2"/>
  <c r="AG8" i="2"/>
  <c r="AB9" i="4" s="1"/>
  <c r="AB10" i="4" s="1"/>
  <c r="AB11" i="4" s="1"/>
  <c r="AF9" i="2"/>
  <c r="AF10" i="2" s="1"/>
  <c r="AE10" i="2"/>
  <c r="AD187" i="2" l="1"/>
  <c r="AD181" i="2"/>
  <c r="AD179" i="2"/>
  <c r="AD184" i="2"/>
  <c r="AD185" i="2"/>
  <c r="AD186" i="2"/>
  <c r="AD182" i="2"/>
  <c r="AD183" i="2"/>
  <c r="AE7" i="2"/>
  <c r="AE172" i="2" s="1"/>
  <c r="AD168" i="2"/>
  <c r="AE174" i="2"/>
  <c r="AE175" i="2"/>
  <c r="AE169" i="2"/>
  <c r="AD170" i="2"/>
  <c r="AD174" i="2"/>
  <c r="AD177" i="2"/>
  <c r="AD176" i="2"/>
  <c r="AD175" i="2"/>
  <c r="AD172" i="2"/>
  <c r="AD169" i="2"/>
  <c r="AD173" i="2"/>
  <c r="AD171" i="2"/>
  <c r="W72" i="4"/>
  <c r="AB12" i="4"/>
  <c r="AB78" i="4" s="1"/>
  <c r="AB82" i="4" s="1"/>
  <c r="AA12" i="4"/>
  <c r="AA78" i="4" s="1"/>
  <c r="AA82" i="4" s="1"/>
  <c r="W70" i="4"/>
  <c r="V27" i="4"/>
  <c r="V42" i="4" s="1"/>
  <c r="V44" i="4" s="1"/>
  <c r="V73" i="4"/>
  <c r="U89" i="4"/>
  <c r="U94" i="4" s="1"/>
  <c r="U95" i="4" s="1"/>
  <c r="W57" i="4"/>
  <c r="X39" i="4"/>
  <c r="X52" i="4"/>
  <c r="X53" i="4"/>
  <c r="Y39" i="4"/>
  <c r="Y53" i="4"/>
  <c r="Y52" i="4"/>
  <c r="W40" i="4"/>
  <c r="Y30" i="4"/>
  <c r="Y69" i="4" s="1"/>
  <c r="Y37" i="4"/>
  <c r="Y26" i="4"/>
  <c r="Y38" i="4"/>
  <c r="Y35" i="4"/>
  <c r="Y71" i="4" s="1"/>
  <c r="Y22" i="4"/>
  <c r="Y33" i="4"/>
  <c r="Y36" i="4"/>
  <c r="Y21" i="4"/>
  <c r="Y32" i="4"/>
  <c r="X30" i="4"/>
  <c r="X69" i="4" s="1"/>
  <c r="X37" i="4"/>
  <c r="X26" i="4"/>
  <c r="X32" i="4"/>
  <c r="X38" i="4"/>
  <c r="X35" i="4"/>
  <c r="X71" i="4" s="1"/>
  <c r="X22" i="4"/>
  <c r="X33" i="4"/>
  <c r="X36" i="4"/>
  <c r="X21" i="4"/>
  <c r="W23" i="4"/>
  <c r="W68" i="4" s="1"/>
  <c r="AC189" i="2"/>
  <c r="X54" i="4" s="1"/>
  <c r="AG9" i="2"/>
  <c r="AG10" i="2" s="1"/>
  <c r="AH8" i="2"/>
  <c r="AC9" i="4" s="1"/>
  <c r="AC10" i="4" s="1"/>
  <c r="AC11" i="4" s="1"/>
  <c r="AE170" i="2" l="1"/>
  <c r="AE183" i="2"/>
  <c r="Z8" i="4"/>
  <c r="Z39" i="4" s="1"/>
  <c r="AE179" i="2"/>
  <c r="AE187" i="2"/>
  <c r="AE182" i="2"/>
  <c r="AE186" i="2"/>
  <c r="AE181" i="2"/>
  <c r="AE184" i="2"/>
  <c r="AE178" i="2"/>
  <c r="AE180" i="2"/>
  <c r="AE171" i="2"/>
  <c r="AE185" i="2"/>
  <c r="AE177" i="2"/>
  <c r="AE168" i="2"/>
  <c r="AE173" i="2"/>
  <c r="AE176" i="2"/>
  <c r="AD189" i="2"/>
  <c r="Y54" i="4" s="1"/>
  <c r="Y57" i="4" s="1"/>
  <c r="AF7" i="2"/>
  <c r="AF171" i="2" s="1"/>
  <c r="Y72" i="4"/>
  <c r="X72" i="4"/>
  <c r="AC12" i="4"/>
  <c r="AC78" i="4" s="1"/>
  <c r="AC82" i="4" s="1"/>
  <c r="Z95" i="4"/>
  <c r="Z31" i="4"/>
  <c r="Y70" i="4"/>
  <c r="X70" i="4"/>
  <c r="W27" i="4"/>
  <c r="W42" i="4" s="1"/>
  <c r="W44" i="4" s="1"/>
  <c r="W73" i="4"/>
  <c r="V89" i="4"/>
  <c r="V94" i="4" s="1"/>
  <c r="V95" i="4" s="1"/>
  <c r="X57" i="4"/>
  <c r="Z53" i="4"/>
  <c r="Z52" i="4"/>
  <c r="Z30" i="4"/>
  <c r="Z37" i="4"/>
  <c r="Z38" i="4"/>
  <c r="Z35" i="4"/>
  <c r="Z71" i="4" s="1"/>
  <c r="Z22" i="4"/>
  <c r="Z33" i="4"/>
  <c r="Z36" i="4"/>
  <c r="Z21" i="4"/>
  <c r="Z26" i="4"/>
  <c r="Z32" i="4"/>
  <c r="Y40" i="4"/>
  <c r="X40" i="4"/>
  <c r="X23" i="4"/>
  <c r="X68" i="4" s="1"/>
  <c r="Y23" i="4"/>
  <c r="Y68" i="4" s="1"/>
  <c r="AH9" i="2"/>
  <c r="AI8" i="2"/>
  <c r="AD9" i="4" s="1"/>
  <c r="AD10" i="4" s="1"/>
  <c r="AE189" i="2" l="1"/>
  <c r="Z54" i="4" s="1"/>
  <c r="Z57" i="4" s="1"/>
  <c r="AF178" i="2"/>
  <c r="AF170" i="2"/>
  <c r="AF181" i="2"/>
  <c r="AF177" i="2"/>
  <c r="AF182" i="2"/>
  <c r="AF180" i="2"/>
  <c r="AA8" i="4"/>
  <c r="AA53" i="4" s="1"/>
  <c r="AG7" i="2"/>
  <c r="AG169" i="2" s="1"/>
  <c r="AF186" i="2"/>
  <c r="AF179" i="2"/>
  <c r="AF184" i="2"/>
  <c r="AF185" i="2"/>
  <c r="AF187" i="2"/>
  <c r="AF172" i="2"/>
  <c r="AF174" i="2"/>
  <c r="AF183" i="2"/>
  <c r="AF168" i="2"/>
  <c r="Z72" i="4"/>
  <c r="AF173" i="2"/>
  <c r="AF169" i="2"/>
  <c r="AF175" i="2"/>
  <c r="AF176" i="2"/>
  <c r="Z69" i="4"/>
  <c r="Z70" i="4"/>
  <c r="X27" i="4"/>
  <c r="X42" i="4" s="1"/>
  <c r="X44" i="4" s="1"/>
  <c r="X73" i="4"/>
  <c r="Y27" i="4"/>
  <c r="Y42" i="4" s="1"/>
  <c r="Y44" i="4" s="1"/>
  <c r="Y73" i="4"/>
  <c r="W89" i="4"/>
  <c r="W94" i="4" s="1"/>
  <c r="W95" i="4" s="1"/>
  <c r="Z40" i="4"/>
  <c r="Z23" i="4"/>
  <c r="Z68" i="4" s="1"/>
  <c r="AD11" i="4"/>
  <c r="AH10" i="2"/>
  <c r="AJ8" i="2"/>
  <c r="AE9" i="4" s="1"/>
  <c r="AE10" i="4" s="1"/>
  <c r="AI9" i="2"/>
  <c r="AI10" i="2" s="1"/>
  <c r="AA30" i="4" l="1"/>
  <c r="AA32" i="4"/>
  <c r="AA21" i="4"/>
  <c r="AA36" i="4"/>
  <c r="AG175" i="2"/>
  <c r="AG171" i="2"/>
  <c r="AG180" i="2"/>
  <c r="AG170" i="2"/>
  <c r="AG174" i="2"/>
  <c r="AA26" i="4"/>
  <c r="AA37" i="4"/>
  <c r="AA72" i="4" s="1"/>
  <c r="AG176" i="2"/>
  <c r="AA33" i="4"/>
  <c r="AA70" i="4" s="1"/>
  <c r="AG183" i="2"/>
  <c r="AG168" i="2"/>
  <c r="AF189" i="2"/>
  <c r="AA54" i="4" s="1"/>
  <c r="AG185" i="2"/>
  <c r="AG181" i="2"/>
  <c r="AH7" i="2"/>
  <c r="AH173" i="2" s="1"/>
  <c r="AA39" i="4"/>
  <c r="AG184" i="2"/>
  <c r="AG178" i="2"/>
  <c r="AA22" i="4"/>
  <c r="AA52" i="4"/>
  <c r="AA57" i="4" s="1"/>
  <c r="AB8" i="4"/>
  <c r="AB26" i="4" s="1"/>
  <c r="AA35" i="4"/>
  <c r="AA71" i="4" s="1"/>
  <c r="AA38" i="4"/>
  <c r="AG172" i="2"/>
  <c r="AA31" i="4"/>
  <c r="AA69" i="4" s="1"/>
  <c r="AA95" i="4"/>
  <c r="AG186" i="2"/>
  <c r="AG177" i="2"/>
  <c r="AG182" i="2"/>
  <c r="AG173" i="2"/>
  <c r="AG179" i="2"/>
  <c r="AG187" i="2"/>
  <c r="AH182" i="2"/>
  <c r="AH172" i="2"/>
  <c r="AH176" i="2"/>
  <c r="AH175" i="2"/>
  <c r="AH174" i="2"/>
  <c r="AH169" i="2"/>
  <c r="AE12" i="4"/>
  <c r="AE78" i="4" s="1"/>
  <c r="AE82" i="4" s="1"/>
  <c r="Z27" i="4"/>
  <c r="Z42" i="4" s="1"/>
  <c r="Z44" i="4" s="1"/>
  <c r="Z73" i="4"/>
  <c r="X89" i="4"/>
  <c r="X94" i="4" s="1"/>
  <c r="X95" i="4" s="1"/>
  <c r="Y89" i="4"/>
  <c r="Y94" i="4" s="1"/>
  <c r="AD12" i="4"/>
  <c r="AD78" i="4" s="1"/>
  <c r="AD82" i="4" s="1"/>
  <c r="AE11" i="4"/>
  <c r="AJ9" i="2"/>
  <c r="AJ10" i="2" s="1"/>
  <c r="AK8" i="2"/>
  <c r="AF9" i="4" s="1"/>
  <c r="AF10" i="4" s="1"/>
  <c r="AF11" i="4" s="1"/>
  <c r="AH168" i="2" l="1"/>
  <c r="AH183" i="2"/>
  <c r="AH187" i="2"/>
  <c r="AH185" i="2"/>
  <c r="AH180" i="2"/>
  <c r="AA23" i="4"/>
  <c r="AA68" i="4" s="1"/>
  <c r="AI7" i="2"/>
  <c r="AI171" i="2" s="1"/>
  <c r="AH179" i="2"/>
  <c r="AH181" i="2"/>
  <c r="AH184" i="2"/>
  <c r="AB33" i="4"/>
  <c r="AB21" i="4"/>
  <c r="AG189" i="2"/>
  <c r="AB54" i="4" s="1"/>
  <c r="AB36" i="4"/>
  <c r="AB39" i="4"/>
  <c r="AB38" i="4"/>
  <c r="AB95" i="4"/>
  <c r="AB37" i="4"/>
  <c r="AB22" i="4"/>
  <c r="AH171" i="2"/>
  <c r="AC8" i="4"/>
  <c r="AC95" i="4" s="1"/>
  <c r="AA40" i="4"/>
  <c r="AB52" i="4"/>
  <c r="AB31" i="4"/>
  <c r="AB32" i="4"/>
  <c r="AH177" i="2"/>
  <c r="AH178" i="2"/>
  <c r="AB30" i="4"/>
  <c r="AH170" i="2"/>
  <c r="AH186" i="2"/>
  <c r="AB53" i="4"/>
  <c r="AB35" i="4"/>
  <c r="AB71" i="4" s="1"/>
  <c r="AF12" i="4"/>
  <c r="AF78" i="4" s="1"/>
  <c r="AF82" i="4" s="1"/>
  <c r="AA27" i="4"/>
  <c r="AA73" i="4"/>
  <c r="Y95" i="4"/>
  <c r="Z89" i="4"/>
  <c r="Z94" i="4" s="1"/>
  <c r="AI184" i="2"/>
  <c r="AI168" i="2"/>
  <c r="AL8" i="2"/>
  <c r="AG9" i="4" s="1"/>
  <c r="AG10" i="4" s="1"/>
  <c r="AG11" i="4" s="1"/>
  <c r="AK9" i="2"/>
  <c r="AI177" i="2" l="1"/>
  <c r="AI173" i="2"/>
  <c r="AI174" i="2"/>
  <c r="AI181" i="2"/>
  <c r="AI185" i="2"/>
  <c r="AI170" i="2"/>
  <c r="AI169" i="2"/>
  <c r="AD8" i="4"/>
  <c r="AD52" i="4" s="1"/>
  <c r="AI182" i="2"/>
  <c r="AI187" i="2"/>
  <c r="AI176" i="2"/>
  <c r="AI183" i="2"/>
  <c r="AI186" i="2"/>
  <c r="AI179" i="2"/>
  <c r="AI178" i="2"/>
  <c r="AI175" i="2"/>
  <c r="AI180" i="2"/>
  <c r="AI172" i="2"/>
  <c r="AH189" i="2"/>
  <c r="AC54" i="4" s="1"/>
  <c r="AJ7" i="2"/>
  <c r="AJ176" i="2" s="1"/>
  <c r="AB23" i="4"/>
  <c r="AB68" i="4" s="1"/>
  <c r="AB72" i="4"/>
  <c r="AB57" i="4"/>
  <c r="AC36" i="4"/>
  <c r="AC52" i="4"/>
  <c r="AC22" i="4"/>
  <c r="AA42" i="4"/>
  <c r="AA44" i="4" s="1"/>
  <c r="AB70" i="4"/>
  <c r="AC30" i="4"/>
  <c r="AB40" i="4"/>
  <c r="AC53" i="4"/>
  <c r="AC38" i="4"/>
  <c r="AC35" i="4"/>
  <c r="AC71" i="4" s="1"/>
  <c r="AC21" i="4"/>
  <c r="AB69" i="4"/>
  <c r="AC26" i="4"/>
  <c r="AC31" i="4"/>
  <c r="AC39" i="4"/>
  <c r="AC32" i="4"/>
  <c r="AC33" i="4"/>
  <c r="AC70" i="4" s="1"/>
  <c r="AC37" i="4"/>
  <c r="AJ169" i="2"/>
  <c r="AA89" i="4"/>
  <c r="AA94" i="4" s="1"/>
  <c r="AM8" i="2"/>
  <c r="AH9" i="4" s="1"/>
  <c r="AH10" i="4" s="1"/>
  <c r="AH11" i="4" s="1"/>
  <c r="AL9" i="2"/>
  <c r="AK10" i="2"/>
  <c r="AD36" i="4" l="1"/>
  <c r="AD33" i="4"/>
  <c r="AD22" i="4"/>
  <c r="AD35" i="4"/>
  <c r="AD71" i="4" s="1"/>
  <c r="AD21" i="4"/>
  <c r="AD23" i="4" s="1"/>
  <c r="AD68" i="4" s="1"/>
  <c r="AD38" i="4"/>
  <c r="AD26" i="4"/>
  <c r="AB27" i="4"/>
  <c r="AB42" i="4" s="1"/>
  <c r="AB44" i="4" s="1"/>
  <c r="AD37" i="4"/>
  <c r="AD72" i="4" s="1"/>
  <c r="AI189" i="2"/>
  <c r="AD54" i="4" s="1"/>
  <c r="AD30" i="4"/>
  <c r="AD32" i="4"/>
  <c r="AD70" i="4" s="1"/>
  <c r="AD31" i="4"/>
  <c r="AD95" i="4"/>
  <c r="AD39" i="4"/>
  <c r="AD53" i="4"/>
  <c r="AJ179" i="2"/>
  <c r="AJ174" i="2"/>
  <c r="AJ172" i="2"/>
  <c r="AJ184" i="2"/>
  <c r="AJ182" i="2"/>
  <c r="AE8" i="4"/>
  <c r="AE36" i="4" s="1"/>
  <c r="AJ170" i="2"/>
  <c r="AJ175" i="2"/>
  <c r="AJ186" i="2"/>
  <c r="AJ173" i="2"/>
  <c r="AJ183" i="2"/>
  <c r="AJ180" i="2"/>
  <c r="AJ187" i="2"/>
  <c r="AC69" i="4"/>
  <c r="AJ168" i="2"/>
  <c r="AK7" i="2"/>
  <c r="AK183" i="2" s="1"/>
  <c r="AC72" i="4"/>
  <c r="AJ178" i="2"/>
  <c r="AJ171" i="2"/>
  <c r="AJ177" i="2"/>
  <c r="AB73" i="4"/>
  <c r="AB89" i="4" s="1"/>
  <c r="AB94" i="4" s="1"/>
  <c r="AC23" i="4"/>
  <c r="AC68" i="4" s="1"/>
  <c r="AJ185" i="2"/>
  <c r="AJ181" i="2"/>
  <c r="AC57" i="4"/>
  <c r="AC40" i="4"/>
  <c r="AK180" i="2"/>
  <c r="AL7" i="2"/>
  <c r="AG12" i="4"/>
  <c r="AG78" i="4" s="1"/>
  <c r="AG82" i="4" s="1"/>
  <c r="AN8" i="2"/>
  <c r="AI9" i="4" s="1"/>
  <c r="AI10" i="4" s="1"/>
  <c r="AM9" i="2"/>
  <c r="AL10" i="2"/>
  <c r="AE33" i="4" l="1"/>
  <c r="AK174" i="2"/>
  <c r="AE22" i="4"/>
  <c r="AK170" i="2"/>
  <c r="AD69" i="4"/>
  <c r="AK171" i="2"/>
  <c r="AK176" i="2"/>
  <c r="AK177" i="2"/>
  <c r="AD57" i="4"/>
  <c r="AD40" i="4"/>
  <c r="AC27" i="4"/>
  <c r="AC42" i="4" s="1"/>
  <c r="AC44" i="4" s="1"/>
  <c r="AK172" i="2"/>
  <c r="AE38" i="4"/>
  <c r="AE37" i="4"/>
  <c r="AE72" i="4" s="1"/>
  <c r="AK186" i="2"/>
  <c r="AK173" i="2"/>
  <c r="AE26" i="4"/>
  <c r="AE35" i="4"/>
  <c r="AE71" i="4" s="1"/>
  <c r="AK168" i="2"/>
  <c r="AK185" i="2"/>
  <c r="AE30" i="4"/>
  <c r="AE69" i="4" s="1"/>
  <c r="AF8" i="4"/>
  <c r="AF31" i="4" s="1"/>
  <c r="AK187" i="2"/>
  <c r="AK178" i="2"/>
  <c r="AK182" i="2"/>
  <c r="AK179" i="2"/>
  <c r="AK175" i="2"/>
  <c r="AE53" i="4"/>
  <c r="AE32" i="4"/>
  <c r="AE70" i="4" s="1"/>
  <c r="AK184" i="2"/>
  <c r="AK169" i="2"/>
  <c r="AJ189" i="2"/>
  <c r="AE54" i="4" s="1"/>
  <c r="AK181" i="2"/>
  <c r="AE31" i="4"/>
  <c r="AC73" i="4"/>
  <c r="AC89" i="4" s="1"/>
  <c r="AC94" i="4" s="1"/>
  <c r="AE95" i="4"/>
  <c r="AE52" i="4"/>
  <c r="AE39" i="4"/>
  <c r="AE21" i="4"/>
  <c r="AE23" i="4" s="1"/>
  <c r="AE68" i="4" s="1"/>
  <c r="AL170" i="2"/>
  <c r="AL174" i="2"/>
  <c r="AL172" i="2"/>
  <c r="AL176" i="2"/>
  <c r="AL169" i="2"/>
  <c r="AL173" i="2"/>
  <c r="AL177" i="2"/>
  <c r="AL171" i="2"/>
  <c r="AL175" i="2"/>
  <c r="AH12" i="4"/>
  <c r="AH78" i="4" s="1"/>
  <c r="AH82" i="4" s="1"/>
  <c r="AD27" i="4"/>
  <c r="AD42" i="4" s="1"/>
  <c r="AD44" i="4" s="1"/>
  <c r="AD73" i="4"/>
  <c r="AI11" i="4"/>
  <c r="AL181" i="2"/>
  <c r="AL179" i="2"/>
  <c r="AL187" i="2"/>
  <c r="AL185" i="2"/>
  <c r="AL184" i="2"/>
  <c r="AL178" i="2"/>
  <c r="AL186" i="2"/>
  <c r="AL182" i="2"/>
  <c r="AG8" i="4"/>
  <c r="AL168" i="2"/>
  <c r="AL180" i="2"/>
  <c r="AL183" i="2"/>
  <c r="AO8" i="2"/>
  <c r="AN9" i="2"/>
  <c r="AN10" i="2" s="1"/>
  <c r="AM10" i="2"/>
  <c r="AE57" i="4" l="1"/>
  <c r="AF33" i="4"/>
  <c r="AF35" i="4"/>
  <c r="AF71" i="4" s="1"/>
  <c r="AF36" i="4"/>
  <c r="AF22" i="4"/>
  <c r="AF95" i="4"/>
  <c r="AE40" i="4"/>
  <c r="AF37" i="4"/>
  <c r="AK189" i="2"/>
  <c r="AF54" i="4" s="1"/>
  <c r="AF38" i="4"/>
  <c r="AF26" i="4"/>
  <c r="AF30" i="4"/>
  <c r="AF69" i="4" s="1"/>
  <c r="AF53" i="4"/>
  <c r="AF52" i="4"/>
  <c r="AF39" i="4"/>
  <c r="AF32" i="4"/>
  <c r="AF21" i="4"/>
  <c r="AM7" i="2"/>
  <c r="AM170" i="2" s="1"/>
  <c r="AJ12" i="4"/>
  <c r="AJ78" i="4" s="1"/>
  <c r="AJ82" i="4" s="1"/>
  <c r="AG95" i="4"/>
  <c r="AG31" i="4"/>
  <c r="AF70" i="4"/>
  <c r="AE27" i="4"/>
  <c r="AE42" i="4" s="1"/>
  <c r="AE44" i="4" s="1"/>
  <c r="AE73" i="4"/>
  <c r="AD89" i="4"/>
  <c r="AD94" i="4" s="1"/>
  <c r="AG39" i="4"/>
  <c r="AG53" i="4"/>
  <c r="AG52" i="4"/>
  <c r="AG30" i="4"/>
  <c r="AG37" i="4"/>
  <c r="AG26" i="4"/>
  <c r="AG38" i="4"/>
  <c r="AG35" i="4"/>
  <c r="AG71" i="4" s="1"/>
  <c r="AG22" i="4"/>
  <c r="AG33" i="4"/>
  <c r="AG36" i="4"/>
  <c r="AG21" i="4"/>
  <c r="AG32" i="4"/>
  <c r="AI12" i="4"/>
  <c r="AI78" i="4" s="1"/>
  <c r="AI82" i="4" s="1"/>
  <c r="AL189" i="2"/>
  <c r="AG54" i="4" s="1"/>
  <c r="AO9" i="2"/>
  <c r="AO10" i="2" s="1"/>
  <c r="AJ9" i="4"/>
  <c r="AJ10" i="4" s="1"/>
  <c r="AJ11" i="4" s="1"/>
  <c r="AF72" i="4" l="1"/>
  <c r="AF23" i="4"/>
  <c r="AF68" i="4" s="1"/>
  <c r="AF57" i="4"/>
  <c r="AF40" i="4"/>
  <c r="AM185" i="2"/>
  <c r="AM186" i="2"/>
  <c r="AN7" i="2"/>
  <c r="AN173" i="2" s="1"/>
  <c r="AM187" i="2"/>
  <c r="AM175" i="2"/>
  <c r="AM183" i="2"/>
  <c r="AM171" i="2"/>
  <c r="AH8" i="4"/>
  <c r="AH38" i="4" s="1"/>
  <c r="AM181" i="2"/>
  <c r="AM176" i="2"/>
  <c r="AM168" i="2"/>
  <c r="AM178" i="2"/>
  <c r="AM179" i="2"/>
  <c r="AM182" i="2"/>
  <c r="AM184" i="2"/>
  <c r="AM172" i="2"/>
  <c r="AM180" i="2"/>
  <c r="AM173" i="2"/>
  <c r="AM169" i="2"/>
  <c r="AM174" i="2"/>
  <c r="AM177" i="2"/>
  <c r="AG69" i="4"/>
  <c r="AN171" i="2"/>
  <c r="AN175" i="2"/>
  <c r="AG72" i="4"/>
  <c r="AG70" i="4"/>
  <c r="AF27" i="4"/>
  <c r="AF42" i="4" s="1"/>
  <c r="AF44" i="4" s="1"/>
  <c r="AF73" i="4"/>
  <c r="AE89" i="4"/>
  <c r="AE94" i="4" s="1"/>
  <c r="AG57" i="4"/>
  <c r="AG40" i="4"/>
  <c r="AG23" i="4"/>
  <c r="AG68" i="4" s="1"/>
  <c r="AN179" i="2"/>
  <c r="AN183" i="2"/>
  <c r="AN186" i="2"/>
  <c r="AH52" i="4" l="1"/>
  <c r="AH53" i="4"/>
  <c r="AN180" i="2"/>
  <c r="AH39" i="4"/>
  <c r="AN184" i="2"/>
  <c r="AN168" i="2"/>
  <c r="AN182" i="2"/>
  <c r="AN178" i="2"/>
  <c r="AN170" i="2"/>
  <c r="AM189" i="2"/>
  <c r="AH54" i="4" s="1"/>
  <c r="AN187" i="2"/>
  <c r="AN169" i="2"/>
  <c r="AN176" i="2"/>
  <c r="AH32" i="4"/>
  <c r="AH31" i="4"/>
  <c r="AH26" i="4"/>
  <c r="AN172" i="2"/>
  <c r="AO7" i="2"/>
  <c r="AO182" i="2" s="1"/>
  <c r="AH37" i="4"/>
  <c r="AN177" i="2"/>
  <c r="AN181" i="2"/>
  <c r="AH21" i="4"/>
  <c r="AN174" i="2"/>
  <c r="AH36" i="4"/>
  <c r="AH30" i="4"/>
  <c r="AH69" i="4" s="1"/>
  <c r="AH95" i="4"/>
  <c r="AH33" i="4"/>
  <c r="AH22" i="4"/>
  <c r="AH35" i="4"/>
  <c r="AH71" i="4" s="1"/>
  <c r="AN185" i="2"/>
  <c r="AI8" i="4"/>
  <c r="AI38" i="4" s="1"/>
  <c r="AO171" i="2"/>
  <c r="AO170" i="2"/>
  <c r="AO174" i="2"/>
  <c r="AO176" i="2"/>
  <c r="AO169" i="2"/>
  <c r="AO173" i="2"/>
  <c r="AO177" i="2"/>
  <c r="AH72" i="4"/>
  <c r="AG27" i="4"/>
  <c r="AG42" i="4" s="1"/>
  <c r="AG44" i="4" s="1"/>
  <c r="AG73" i="4"/>
  <c r="AF89" i="4"/>
  <c r="AF94" i="4" s="1"/>
  <c r="AI39" i="4"/>
  <c r="AI52" i="4"/>
  <c r="AI53" i="4"/>
  <c r="AI32" i="4"/>
  <c r="AI30" i="4"/>
  <c r="AI37" i="4"/>
  <c r="AI26" i="4"/>
  <c r="AJ8" i="4"/>
  <c r="AO168" i="2"/>
  <c r="AO185" i="2"/>
  <c r="AO181" i="2"/>
  <c r="AO187" i="2"/>
  <c r="AO183" i="2"/>
  <c r="AO178" i="2"/>
  <c r="AO184" i="2"/>
  <c r="AH57" i="4" l="1"/>
  <c r="AH40" i="4"/>
  <c r="AH70" i="4"/>
  <c r="AN189" i="2"/>
  <c r="AI54" i="4" s="1"/>
  <c r="AO180" i="2"/>
  <c r="AO175" i="2"/>
  <c r="AO179" i="2"/>
  <c r="AO172" i="2"/>
  <c r="AO186" i="2"/>
  <c r="AO189" i="2" s="1"/>
  <c r="AJ54" i="4" s="1"/>
  <c r="E54" i="4" s="1"/>
  <c r="AH23" i="4"/>
  <c r="AH68" i="4" s="1"/>
  <c r="AH73" i="4" s="1"/>
  <c r="AI95" i="4"/>
  <c r="AI22" i="4"/>
  <c r="AI31" i="4"/>
  <c r="AI69" i="4" s="1"/>
  <c r="AI35" i="4"/>
  <c r="AI71" i="4" s="1"/>
  <c r="AI21" i="4"/>
  <c r="AI36" i="4"/>
  <c r="AI72" i="4" s="1"/>
  <c r="AI33" i="4"/>
  <c r="AI70" i="4" s="1"/>
  <c r="AJ95" i="4"/>
  <c r="AJ31" i="4"/>
  <c r="AI57" i="4"/>
  <c r="AG89" i="4"/>
  <c r="AG94" i="4" s="1"/>
  <c r="AJ39" i="4"/>
  <c r="AJ52" i="4"/>
  <c r="AJ53" i="4"/>
  <c r="E53" i="4" s="1"/>
  <c r="AJ33" i="4"/>
  <c r="AJ38" i="4"/>
  <c r="AJ22" i="4"/>
  <c r="AJ36" i="4"/>
  <c r="AJ21" i="4"/>
  <c r="AJ32" i="4"/>
  <c r="AJ30" i="4"/>
  <c r="AJ37" i="4"/>
  <c r="AJ26" i="4"/>
  <c r="AJ35" i="4"/>
  <c r="AJ71" i="4" s="1"/>
  <c r="AI23" i="4" l="1"/>
  <c r="AI68" i="4" s="1"/>
  <c r="O10" i="5"/>
  <c r="AH27" i="4"/>
  <c r="AH42" i="4" s="1"/>
  <c r="AH44" i="4" s="1"/>
  <c r="AI40" i="4"/>
  <c r="AJ72" i="4"/>
  <c r="AJ69" i="4"/>
  <c r="AJ70" i="4"/>
  <c r="AI27" i="4"/>
  <c r="AI42" i="4" s="1"/>
  <c r="AI44" i="4" s="1"/>
  <c r="AI73" i="4"/>
  <c r="AH89" i="4"/>
  <c r="AH94" i="4" s="1"/>
  <c r="AJ57" i="4"/>
  <c r="E52" i="4"/>
  <c r="AJ40" i="4"/>
  <c r="AJ23" i="4"/>
  <c r="AJ68" i="4" s="1"/>
  <c r="E60" i="4" l="1"/>
  <c r="E59" i="4"/>
  <c r="AJ27" i="4"/>
  <c r="AJ42" i="4" s="1"/>
  <c r="AJ44" i="4" s="1"/>
  <c r="AJ73" i="4"/>
  <c r="AI89" i="4"/>
  <c r="AI94" i="4" s="1"/>
  <c r="AJ89" i="4" l="1"/>
  <c r="AJ94" i="4" s="1"/>
</calcChain>
</file>

<file path=xl/sharedStrings.xml><?xml version="1.0" encoding="utf-8"?>
<sst xmlns="http://schemas.openxmlformats.org/spreadsheetml/2006/main" count="819" uniqueCount="389">
  <si>
    <t>Denumirea capitolelor şi subcapitolelor</t>
  </si>
  <si>
    <t>Cheltuieli eligibile</t>
  </si>
  <si>
    <t>Total eligibil</t>
  </si>
  <si>
    <t>Cheltuieli neeligibile</t>
  </si>
  <si>
    <t>Total neeligibil</t>
  </si>
  <si>
    <t>TOTAL</t>
  </si>
  <si>
    <t>Baza</t>
  </si>
  <si>
    <t>TVA elig.</t>
  </si>
  <si>
    <t>TVA ne-elig.</t>
  </si>
  <si>
    <t>1.2</t>
  </si>
  <si>
    <t>3.2</t>
  </si>
  <si>
    <t>3.3</t>
  </si>
  <si>
    <t>3.4</t>
  </si>
  <si>
    <t>4.1</t>
  </si>
  <si>
    <t>4.2</t>
  </si>
  <si>
    <t>4.3</t>
  </si>
  <si>
    <t>TOTAL GENERAL</t>
  </si>
  <si>
    <t>VERIFICARE INDEPLINIRE PRAGURI DE ELIGIBILITATE</t>
  </si>
  <si>
    <t>1.3</t>
  </si>
  <si>
    <t>1.4</t>
  </si>
  <si>
    <t>3.6</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</si>
  <si>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</si>
  <si>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</si>
  <si>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</si>
  <si>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</si>
  <si>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</si>
  <si>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</si>
  <si>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</si>
  <si>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</si>
  <si>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</si>
  <si>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</si>
  <si>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</si>
  <si>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</si>
  <si>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</si>
  <si>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</si>
  <si>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</si>
  <si>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</si>
  <si>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</si>
  <si>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BILANTUL PRESCURTAT (cod 10)</t>
  </si>
  <si>
    <t>I. Imobilizari corporale</t>
  </si>
  <si>
    <t>II. Imobilizari necorporale</t>
  </si>
  <si>
    <t>III. Imobilizari financiare</t>
  </si>
  <si>
    <t>TOTAL ACTIVE IMOBILIZATE</t>
  </si>
  <si>
    <t>I. Stocuri</t>
  </si>
  <si>
    <t>II. Creante</t>
  </si>
  <si>
    <t>III. Investitii pe termen scurt</t>
  </si>
  <si>
    <t>IV. Casa si conturi la banci</t>
  </si>
  <si>
    <t>TOTAL ACTIVE CIRCULANTE</t>
  </si>
  <si>
    <t>A. ACTIVE IMOBILIZATE</t>
  </si>
  <si>
    <t>B. ACTIVE CIRCULANTE</t>
  </si>
  <si>
    <t>C. CHELTUIELI IN AVANS</t>
  </si>
  <si>
    <t>D. DATORII CARE TREBUIE PLATITE INTR-O PERIOADA DE PANA LA UN AN</t>
  </si>
  <si>
    <t>E. DATORII CARE TREBUIE PLATITE INTR-O PERIOADA MAI MARE DE UN AN</t>
  </si>
  <si>
    <t>I. VENITURI IN AVANS</t>
  </si>
  <si>
    <t>F. PROVIZIOANE</t>
  </si>
  <si>
    <t>1. Subventii pentru investitii</t>
  </si>
  <si>
    <t>2. Venituri inregistrate in avans</t>
  </si>
  <si>
    <t>3. Venituri in avans aferente activelor primite prin transfer de la clienti</t>
  </si>
  <si>
    <t>4. Fond comercial negativ</t>
  </si>
  <si>
    <t>J. CAPITAL SI REZERVE</t>
  </si>
  <si>
    <t>I. Capital</t>
  </si>
  <si>
    <t>II. Prime de capital</t>
  </si>
  <si>
    <t>III. Rezerve din reevaluare</t>
  </si>
  <si>
    <t>IV. Rezerve</t>
  </si>
  <si>
    <t>V. Profitul (pierderea) reportata</t>
  </si>
  <si>
    <t>VI. Profitul (pierderea) exercitiului financiar</t>
  </si>
  <si>
    <t>VII. Repartizarea profitului</t>
  </si>
  <si>
    <t>TOTAL CAPITALURI PROPRII</t>
  </si>
  <si>
    <t>TOTAL VENITURI IN AVANS</t>
  </si>
  <si>
    <t>CHECK</t>
  </si>
  <si>
    <t>CONTUL PRESCURTAT DE PROFIT SI PIERDERE (cod 20)</t>
  </si>
  <si>
    <t>1. CIFRA DE AFACERI NETA</t>
  </si>
  <si>
    <t>2. ALTE VENITURI DIN EXPLOATARE</t>
  </si>
  <si>
    <t>3. ALTE VENITURI FINANCIARE</t>
  </si>
  <si>
    <t>4. COSTUL MATERIILOR PRIME SI AL CONSUMABILELOR</t>
  </si>
  <si>
    <t>5. CHELTUIELI CU PERSONALUL</t>
  </si>
  <si>
    <t>6. AJUSTARI DE VALOARE</t>
  </si>
  <si>
    <t>7. ALTE CHELTUIELI DIN EXPLOATARE</t>
  </si>
  <si>
    <t>8. ALTE CHELTUIELI FINANCIARE</t>
  </si>
  <si>
    <t>9. IMPOZITE</t>
  </si>
  <si>
    <t>10. PROFITUL (PIERDEREA) NET(A) A EXERCITIULUI FINANCIAR</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</si>
  <si>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</si>
  <si>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</si>
  <si>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</si>
  <si>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</si>
  <si>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</si>
  <si>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</si>
  <si>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</si>
  <si>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</si>
  <si>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</si>
  <si>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 din reevaluare</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</si>
  <si>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</si>
  <si>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</si>
  <si>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</si>
  <si>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</si>
  <si>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</si>
  <si>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</si>
  <si>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</si>
  <si>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</si>
  <si>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</si>
  <si>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</si>
  <si>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 / (-)</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</si>
  <si>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</si>
  <si>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</si>
  <si>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</si>
  <si>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</si>
  <si>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</si>
  <si>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</si>
  <si>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</si>
  <si>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</si>
  <si>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</si>
  <si>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</si>
  <si>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</si>
  <si>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</si>
  <si>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</si>
  <si>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</si>
  <si>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</si>
  <si>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[indicati categoria de venituri]</t>
  </si>
  <si>
    <t>lei/an</t>
  </si>
  <si>
    <t>TOTAL VENITURI SUPLIMENTARE GENERATE DE IMPLEMENTAREA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</si>
  <si>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</si>
  <si>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</si>
  <si>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</si>
  <si>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</si>
  <si>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</si>
  <si>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</si>
  <si>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</si>
  <si>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</si>
  <si>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</si>
  <si>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</si>
  <si>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Solicitantul este persoana impozabila din punct de vedere al TVA-ului</t>
  </si>
  <si>
    <t>DA</t>
  </si>
  <si>
    <t>NU</t>
  </si>
  <si>
    <t>CALCUL DURATA ECONOMICA DE VIATA A PROIECTULUI</t>
  </si>
  <si>
    <t>Anul 1 calendaristic</t>
  </si>
  <si>
    <t>Verificare</t>
  </si>
  <si>
    <t>PLANUL DE FINANTARE (lei cu TVA)</t>
  </si>
  <si>
    <t>PLANUL DE FINANTARE (lei fara TVA)</t>
  </si>
  <si>
    <t>Anul 2 calendaristic</t>
  </si>
  <si>
    <t>Anul 3 calendaristic</t>
  </si>
  <si>
    <t>Anul 4 calendaristic</t>
  </si>
  <si>
    <t>Cheltuieli cu serviciile prevazute in bugetul proiectului</t>
  </si>
  <si>
    <t>VENITURI OPERATIONALE</t>
  </si>
  <si>
    <t>Venituri operationale realizate in prezent si care se vor realiza si dupa implementarea proiectului</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</si>
  <si>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</si>
  <si>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</si>
  <si>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</si>
  <si>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</si>
  <si>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</si>
  <si>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</si>
  <si>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inregistrate in prezent si care se vor inregistra si dupa implementarea proiectului</t>
  </si>
  <si>
    <t>Cheltuieli de personal generate de implementarea proiectului</t>
  </si>
  <si>
    <t>Cheltuieli cu serviciile prestate de terti inregistrate in prezent si care se vor inregistra si dupa implementarea proiectului</t>
  </si>
  <si>
    <t>Cheltuieli cu serviciile prestate de terti generate de implementarea proiectului</t>
  </si>
  <si>
    <t>Alte cheltuieli de exploatare inregistrate in prezent si care se vor inregistra si dupa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</si>
  <si>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</si>
  <si>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</si>
  <si>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</si>
  <si>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</si>
  <si>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</si>
  <si>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</si>
  <si>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</si>
  <si>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CALCULUL INDICATORILOR FINANCIARI DE RENTABILITATE A INVESTITIEI</t>
  </si>
  <si>
    <t>Venituri operationale</t>
  </si>
  <si>
    <t>Costuri operationale</t>
  </si>
  <si>
    <t>Costuri cu inlocuirea echipamentelor cu durata scurta de viata</t>
  </si>
  <si>
    <t>Costuri cu investitia</t>
  </si>
  <si>
    <t>FLUX DE NUMERAR NET</t>
  </si>
  <si>
    <t>RATA DE ACTUALIZARE FINANCIARA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</si>
  <si>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</si>
  <si>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</si>
  <si>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</si>
  <si>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</si>
  <si>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</si>
  <si>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</si>
  <si>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</si>
  <si>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</si>
  <si>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</si>
  <si>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</si>
  <si>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</si>
  <si>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</si>
  <si>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</si>
  <si>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</si>
  <si>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</si>
  <si>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</si>
  <si>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</si>
  <si>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</si>
  <si>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Categorie indicator financiar</t>
  </si>
  <si>
    <t>Perioada la care se raporteaza</t>
  </si>
  <si>
    <t>Durata de viata economica a investitiei</t>
  </si>
  <si>
    <t>VALOARE</t>
  </si>
  <si>
    <t>UNITATE DE MASURA</t>
  </si>
  <si>
    <t>Cifra de afaceri</t>
  </si>
  <si>
    <t>Cheltuieli materiale</t>
  </si>
  <si>
    <t>Cheltuieli de personal</t>
  </si>
  <si>
    <t xml:space="preserve">Cheltuieli cu serviciile prestate de terti </t>
  </si>
  <si>
    <t xml:space="preserve">Alte cheltuieli de exploatare </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</si>
  <si>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</si>
  <si>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</si>
  <si>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</si>
  <si>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</si>
  <si>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Macheta financiara include 5 foi de calcul, plus prezenta foaie de calcul cu instructiuni:</t>
  </si>
  <si>
    <t>- Foaia de calcul "2-Buget cerere" in care Solicitantul va introduce informatii cu privire la bugetul proiectului, planul de finantare si sursele de finantare;</t>
  </si>
  <si>
    <t>- Foaia de calcul "3-Analiza financiara" care prevede proiectia cifrei de afacere si a profitului operational, calculul rentabilitatii financiare a investitiei si calculul sustenabilitatii financiare a microintreprinderii;</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</si>
  <si>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</si>
  <si>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</si>
  <si>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c)</t>
  </si>
  <si>
    <t>Reguli de completare:</t>
  </si>
  <si>
    <t>- simbolurile (+) sau (-) din fata unor randuri indica semnul cu care trebuie introdusa suma in tabel.</t>
  </si>
  <si>
    <t xml:space="preserve">d) </t>
  </si>
  <si>
    <t>Ipoteze principale:</t>
  </si>
  <si>
    <t>Rata de actualizare financiara (%)</t>
  </si>
  <si>
    <t>Perioada de referinta (ani)</t>
  </si>
  <si>
    <t>Recomandarile pentru elaborarea analizei cost beneficiu pentru perioada 2021-2027 sugereaza utilizarea ca perioada de referinta durata de viata economica a proiectului, care poate fi stabilita pe baza perioadei de amortizare a activelor pentru care se solicita finantare. Prin urmare, in vederea calcularii indicatorilor de rentabilitate a investitiei, s-a utilizat o perioada de referinta egala cu durata medie de amortizare a activelor din proiect.</t>
  </si>
  <si>
    <t>Calitatea de persoana impozabila din punct de vedere al TVA</t>
  </si>
  <si>
    <t>Celula E22</t>
  </si>
  <si>
    <t>Foaia de calcul "1-Inputuri"</t>
  </si>
  <si>
    <t>Se va completa celula E22 cu calitatea detinuta de Solicitant la momentul depunerii cererii de finantare. In functie de optiunea din celula E22, TVA-ul va fi adaugat sau nu la calculul indicatorilor financiari si la calculul tabelului de sustenabilitate financiara.</t>
  </si>
  <si>
    <t>Celula E28</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</si>
  <si>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</si>
  <si>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</si>
  <si>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</si>
  <si>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</si>
  <si>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</si>
  <si>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</si>
  <si>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</si>
  <si>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</si>
  <si>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</si>
  <si>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</si>
  <si>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</si>
  <si>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</si>
  <si>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</si>
  <si>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Foaia de calcul ”2-Buget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</si>
  <si>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</si>
  <si>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</si>
  <si>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</si>
  <si>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</si>
  <si>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</si>
  <si>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</si>
  <si>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Proiectie cifra de afacere si profit operational</t>
  </si>
  <si>
    <t>Foaia de calcul ”3-Analiza financiara"</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</si>
  <si>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</si>
  <si>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t>Costuri materiale inregistrate in prezent si care se vor inregistra si dupa implementarea proiectului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</si>
  <si>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</si>
  <si>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</si>
  <si>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</si>
  <si>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RRF/C</t>
  </si>
  <si>
    <t>VANF/C</t>
  </si>
  <si>
    <t>VENITURI MONETARE GENERATE DE IMPLEMENTAREA PROIECTULUI</t>
  </si>
  <si>
    <t>CHELTUIELI MONETARE GENERATE DE IMPLEMENTAREA PROIECTULUI</t>
  </si>
  <si>
    <t xml:space="preserve">Cheltuieli materiale </t>
  </si>
  <si>
    <t xml:space="preserve">Cheltuieli cu utilitatile </t>
  </si>
  <si>
    <t xml:space="preserve">Cheltuieli cu personalul </t>
  </si>
  <si>
    <t>1.1</t>
  </si>
  <si>
    <t>3.5.1</t>
  </si>
  <si>
    <t>3.5.2</t>
  </si>
  <si>
    <t>3.5.3</t>
  </si>
  <si>
    <t>3.5.4</t>
  </si>
  <si>
    <t>3.5.5</t>
  </si>
  <si>
    <t>3.5.6</t>
  </si>
  <si>
    <t>Valoarea totala eligibilă, inclusiv TVA aferenta</t>
  </si>
  <si>
    <t>PROIECTIE PROFIT OPERATIONAL LA NIVEL DE SOCIETATE</t>
  </si>
  <si>
    <t>CALCULUL SUSTENABILITATII FINANCIARE A SOCIETATII</t>
  </si>
  <si>
    <t>CAPITOLUL - Cheltuieli pentru amenajarea terenului</t>
  </si>
  <si>
    <t>Obtinerea terenului</t>
  </si>
  <si>
    <t>Amenajarea terenului</t>
  </si>
  <si>
    <t>Amenajări pentru protecţia mediului şi aducerea terenului la starea iniţială</t>
  </si>
  <si>
    <t xml:space="preserve"> Cheltuieli pentru relocarea/protecţia utilităţilor</t>
  </si>
  <si>
    <t xml:space="preserve">TOTAL CAPITOL </t>
  </si>
  <si>
    <t>Corelare cu Devizul General</t>
  </si>
  <si>
    <t>Subcategorii MySMIS</t>
  </si>
  <si>
    <t>CAPITOLUL - Cheltuieli pt asigurarea utilităţilor necesare obiectivului</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</si>
  <si>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</si>
  <si>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</si>
  <si>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</si>
  <si>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</si>
  <si>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</si>
  <si>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</si>
  <si>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</si>
  <si>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</si>
  <si>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</si>
  <si>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</si>
  <si>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</si>
  <si>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</si>
  <si>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Tema de proiectare</t>
  </si>
  <si>
    <t>Studiu de prefezabilitate</t>
  </si>
  <si>
    <t>Studiu de fezabilitate/documentație de avizare a lucrărilor de intervenţii şi deviz general</t>
  </si>
  <si>
    <t>Documentațiile tehnice necesare în vederea obținerii avizelor/acordurilor/autorizațiilor</t>
  </si>
  <si>
    <t>Verificarea tehnică de calitate a proiectului tehnic şi a detaliilor de execuție</t>
  </si>
  <si>
    <t>Proiect tehnic şi detalii de execuție</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</si>
  <si>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</si>
  <si>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</si>
  <si>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</si>
  <si>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</si>
  <si>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</si>
  <si>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</si>
  <si>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</si>
  <si>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</si>
  <si>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</si>
  <si>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</si>
  <si>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</si>
  <si>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</si>
  <si>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CAPITOLUL - Cheltuieli pentru investiţia de bază</t>
  </si>
  <si>
    <t>Construcţii şi instalaţii</t>
  </si>
  <si>
    <t>Montaj utilaje, echipamente tehnologice si functionale</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</si>
  <si>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</si>
  <si>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</si>
  <si>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</si>
  <si>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</si>
  <si>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</si>
  <si>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</si>
  <si>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</si>
  <si>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</si>
  <si>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</si>
  <si>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</si>
  <si>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</si>
  <si>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</si>
  <si>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</si>
  <si>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</si>
  <si>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</si>
  <si>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</si>
  <si>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</si>
  <si>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</si>
  <si>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</si>
  <si>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</si>
  <si>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</si>
  <si>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</si>
  <si>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</si>
  <si>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</si>
  <si>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</si>
  <si>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CAPITOLUL - Cheltuieli pentru probe tehnologice si teste</t>
  </si>
  <si>
    <t>6.1</t>
  </si>
  <si>
    <t>Pregatirea personalului de exploatare</t>
  </si>
  <si>
    <t>6.2</t>
  </si>
  <si>
    <t>Probe tehnologice si teste</t>
  </si>
  <si>
    <t>CAPITOLUL - Cheltuieli resurse umane</t>
  </si>
  <si>
    <t xml:space="preserve">Cheltuieli salariale pentru cercetare industrială, aferente personalul implicat in implementarea proiectului (în derularea activităților, altele decât management de proiect) </t>
  </si>
  <si>
    <t>Cheltuieli salariale pentru dezvoltare experimentală, aferente personalul implicat in implementarea proiectului (în derularea activităților, altele decât management de proiect)</t>
  </si>
  <si>
    <t>NA</t>
  </si>
  <si>
    <t>CAPITOLUL - Cheltuieli pentru servicii</t>
  </si>
  <si>
    <t>Cheltuieli aferente cercetării contractuale pentru activități de cercetare industrială</t>
  </si>
  <si>
    <t>Cheltuieli aferente cercetării contractuale pentru activități de dezvoltare experimentală.</t>
  </si>
  <si>
    <t>Cheltuieli pentru servicii de consultanță și echivalente folosite exclusiv pentru activitățile de cercetare industriala</t>
  </si>
  <si>
    <t>Cheltuieli pentru servicii consultanță și echivalente folosite exclusiv pentru activitățile de dezvoltare experimentala</t>
  </si>
  <si>
    <t>2</t>
  </si>
  <si>
    <t>CAPITOLUL - Cheltuieli pentru echipamente/dotari/active corporale</t>
  </si>
  <si>
    <t>Cheltuieli pentru achiziția de substanțe, materiale, plante, animale de laborator, consumabile, obiecte de inventar şi alte produse similare necesare desfășurării activităților de cercetare industriala</t>
  </si>
  <si>
    <t>Cheltuieli pentru achiziția de substanțe, materiale, plante, animale de laborator, consumabile, obiecte de inventar şi alte produse similare necesare desfășurării activităților de dezvoltare experimentală</t>
  </si>
  <si>
    <t xml:space="preserve">Cheltuieli pentru obținerea, validarea si protejarea brevetelor si a altor active necorporale  </t>
  </si>
  <si>
    <t>Costurile pentru serviciile de consultanță în domeniul inovării și pentru serviciile de sprijinire a inovării</t>
  </si>
  <si>
    <t xml:space="preserve">Cheltuieli pentru servicii de sprijinire a inovării </t>
  </si>
  <si>
    <t>Cheltuieli cu închirierea, altele decât cele prevăzute in cheltuieli generale de administrație</t>
  </si>
  <si>
    <t xml:space="preserve">Cheltuieli cu salarii pentru punerea în piața a produsului/serviciului </t>
  </si>
  <si>
    <t>CAPITOLUL - Cheltuieli cu servicii</t>
  </si>
  <si>
    <t>Cheltuieli pentru consultanta</t>
  </si>
  <si>
    <t>Cheltuieli pentru informare şi publicitate</t>
  </si>
  <si>
    <t>CHELTUIELI GENERALE, NECESARE PROIECTULUI, IN LIMITA A 5% DIN TOTALUL CHELTUIELILOR PROIECTULUI</t>
  </si>
  <si>
    <t>PROGRAMUL REGIONAL NORD-VEST 2021-2027</t>
  </si>
  <si>
    <t>CAPITOLUL - cheltuieli generale necesare proiectului</t>
  </si>
  <si>
    <t>N</t>
  </si>
  <si>
    <t>N-1</t>
  </si>
  <si>
    <t>4.3.1</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</si>
  <si>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</si>
  <si>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COTA TVA</t>
  </si>
  <si>
    <t>Cota de TVA</t>
  </si>
  <si>
    <t>Celula E24</t>
  </si>
  <si>
    <t>Se va completa celula E24 cu cota de TVA aflata in vigoare.</t>
  </si>
  <si>
    <t>Celula I108</t>
  </si>
  <si>
    <t>Celula E30</t>
  </si>
  <si>
    <t>Se va completa celula E30 cu data estimata pentru semnarea contractului de finantare. Data introdusa in celula trebuie sa fie in formatul dd.mm.yyyy. In functie de data prevazuta in celula E30 sunt calculati anii calendaristici de la randul 8.</t>
  </si>
  <si>
    <t>Celula E31</t>
  </si>
  <si>
    <t>Se va completa celula E31 cu numarul de luni estimat pentru realizarea activitatilor dupa data semnarii contractului de finantare. In functie de durata prevazuta in celula E31 sunt stabilite perioadele de implementare si operare de la randul 11.</t>
  </si>
  <si>
    <t>Celulele E96...E108</t>
  </si>
  <si>
    <t>Randurile 112...117</t>
  </si>
  <si>
    <t>Randurile 119...140</t>
  </si>
  <si>
    <t>Randurile 143...158</t>
  </si>
  <si>
    <r>
      <t xml:space="preserve">In absenta unei rate de actualizare financiara in termeni reali, comunicata la nivel national pentru a fi folosita in perioada de programare 2021-2027, se recomanda utilizarea unei rate de 9,31%, (aferenta ratei de baza calculata in conformitate cu </t>
    </r>
    <r>
      <rPr>
        <i/>
        <sz val="11"/>
        <color theme="1"/>
        <rFont val="Arial Narrow"/>
        <family val="2"/>
      </rPr>
      <t>Comunicarea Comisiei privind revizuirea metodei de stabilire a ratelor de referință și de scont (2008/C 14/02)</t>
    </r>
    <r>
      <rPr>
        <sz val="11"/>
        <color theme="1"/>
        <rFont val="Arial Narrow"/>
        <family val="2"/>
      </rPr>
      <t>, la care s-a adaugat 100 de puncte de baza (basis points).)</t>
    </r>
  </si>
  <si>
    <t>INTERVENȚIA: Sprijinirea proiectelor cu aplicabilitate în domeniile STEP din Regiunea de Dezvoltare Nord-Vest</t>
  </si>
  <si>
    <t>Apel de proiecte nr. PRNV/2026/961/1</t>
  </si>
  <si>
    <t>CHELTUIELI PENTRU ACTIVITĂȚILE  DE CERCETARE INDUSTRIALĂ/DEZVOLTARE EXPERIMENTALĂ</t>
  </si>
  <si>
    <t>TOTAL CDI - art 25</t>
  </si>
  <si>
    <t>CHELTUIELI PENTRU ACTIVITĂȚILE AFERENTE INVESTITIEI INITIALE PENTRU INTRODUCEREA IN PRODUCTIE - AJUTOR REGIONAL</t>
  </si>
  <si>
    <t>Auditul financia+C88:L111</t>
  </si>
  <si>
    <t>TOTAL ACTIVITĂȚILE AFERENTE INVESTITIEI INITIALE PENTRU INTRODUCEREA IN PRODUCTIE - AJUTOR REGIONAL</t>
  </si>
  <si>
    <t>Venituri din subventii pentru investitii (aferente ajutorului acordat pentru acoperirea cheltuielilor cu achizitia de active corporale si necorporale si realizarea lucrarilor de constructii din bugetul proiectului)</t>
  </si>
  <si>
    <t>Venituri din subventii de exploatare (aferente ajutorului acordat pentru acoperirea cheltuielilor de salarii din bugetul proiectului)</t>
  </si>
  <si>
    <t xml:space="preserve">Grant acordat </t>
  </si>
  <si>
    <t>SITUATII FINANCIARE PERIOADA 2024-2025</t>
  </si>
  <si>
    <t>Fluxul de numerar net cumulat al intreprinderii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</si>
</sst>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9"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s>
  <fills count="11">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bottom/>
      <diagonal/>
    </border>
  </borders>
  <cellStyleXfs count="3">
    <xf numFmtId="0" fontId="0" fillId="0" borderId="0"/>
    <xf numFmtId="9" fontId="1" fillId="0" borderId="0" applyFont="0" applyFill="0" applyBorder="0" applyAlignment="0" applyProtection="0"/>
    <xf numFmtId="0" fontId="1" fillId="0" borderId="0"/>
  </cellStyleXfs>
  <cellXfs count="397">
    <xf numFmtId="0" fontId="0" fillId="0" borderId="0" xfId="0"/>
    <xf numFmtId="4" fontId="4" fillId="3" borderId="1" xfId="2" applyNumberFormat="1" applyFont="1" applyFill="1" applyBorder="1" applyAlignment="1" applyProtection="1">
      <alignment horizontal="right" vertical="center"/>
      <protection locked="0"/>
    </xf>
    <xf numFmtId="4" fontId="4" fillId="3" borderId="1" xfId="2" quotePrefix="1"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1" fillId="3" borderId="36" xfId="1" applyNumberFormat="1" applyFont="1" applyFill="1" applyBorder="1" applyAlignment="1" applyProtection="1">
      <alignment horizontal="left" indent="1"/>
      <protection locked="0"/>
    </xf>
    <xf numFmtId="49" fontId="11" fillId="3" borderId="47"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7" xfId="0" applyFont="1" applyFill="1" applyBorder="1" applyProtection="1">
      <protection locked="0"/>
    </xf>
    <xf numFmtId="0" fontId="5" fillId="2" borderId="9" xfId="0" applyFont="1" applyFill="1" applyBorder="1" applyProtection="1">
      <protection locked="0"/>
    </xf>
    <xf numFmtId="0" fontId="5" fillId="2" borderId="0" xfId="0" applyFont="1" applyFill="1" applyProtection="1">
      <protection locked="0"/>
    </xf>
    <xf numFmtId="0" fontId="14"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0" fontId="9" fillId="3" borderId="35" xfId="0" applyFont="1" applyFill="1" applyBorder="1" applyAlignment="1" applyProtection="1">
      <alignment horizontal="center" vertical="center"/>
      <protection locked="0"/>
    </xf>
    <xf numFmtId="0" fontId="9" fillId="2" borderId="35" xfId="0"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38" xfId="0" applyFont="1" applyFill="1" applyBorder="1" applyAlignment="1" applyProtection="1">
      <alignment vertical="center" wrapText="1"/>
      <protection locked="0"/>
    </xf>
    <xf numFmtId="3" fontId="3" fillId="2" borderId="41" xfId="0" applyNumberFormat="1" applyFont="1" applyFill="1" applyBorder="1" applyAlignment="1" applyProtection="1">
      <alignment vertical="center"/>
      <protection locked="0"/>
    </xf>
    <xf numFmtId="3" fontId="3" fillId="2" borderId="42" xfId="0" applyNumberFormat="1" applyFont="1" applyFill="1" applyBorder="1" applyAlignment="1" applyProtection="1">
      <alignment vertical="center"/>
      <protection locked="0"/>
    </xf>
    <xf numFmtId="0" fontId="10" fillId="2" borderId="39" xfId="0" applyFont="1" applyFill="1" applyBorder="1" applyAlignment="1" applyProtection="1">
      <alignment vertical="center" wrapText="1"/>
      <protection locked="0"/>
    </xf>
    <xf numFmtId="3" fontId="3" fillId="3" borderId="43" xfId="0" applyNumberFormat="1" applyFont="1" applyFill="1" applyBorder="1" applyAlignment="1" applyProtection="1">
      <alignment vertical="center"/>
      <protection locked="0"/>
    </xf>
    <xf numFmtId="3" fontId="3" fillId="3" borderId="44" xfId="0" applyNumberFormat="1" applyFont="1" applyFill="1" applyBorder="1" applyAlignment="1" applyProtection="1">
      <alignment vertical="center"/>
      <protection locked="0"/>
    </xf>
    <xf numFmtId="0" fontId="9" fillId="2" borderId="39" xfId="0" applyFont="1" applyFill="1" applyBorder="1" applyAlignment="1" applyProtection="1">
      <alignment vertical="center" wrapText="1"/>
      <protection locked="0"/>
    </xf>
    <xf numFmtId="0" fontId="3" fillId="2" borderId="0" xfId="0" applyFont="1" applyFill="1" applyAlignment="1" applyProtection="1">
      <alignment horizontal="center"/>
      <protection locked="0"/>
    </xf>
    <xf numFmtId="3" fontId="3" fillId="2" borderId="43" xfId="0" applyNumberFormat="1" applyFont="1" applyFill="1" applyBorder="1" applyAlignment="1" applyProtection="1">
      <alignment vertical="center"/>
      <protection locked="0"/>
    </xf>
    <xf numFmtId="3" fontId="3" fillId="2" borderId="44" xfId="0" applyNumberFormat="1" applyFont="1" applyFill="1" applyBorder="1" applyAlignment="1" applyProtection="1">
      <alignment vertical="center"/>
      <protection locked="0"/>
    </xf>
    <xf numFmtId="3" fontId="3" fillId="2" borderId="0" xfId="0" applyNumberFormat="1" applyFont="1" applyFill="1" applyProtection="1">
      <protection locked="0"/>
    </xf>
    <xf numFmtId="0" fontId="9" fillId="2" borderId="40" xfId="0" applyFont="1" applyFill="1" applyBorder="1" applyAlignment="1" applyProtection="1">
      <alignment vertical="center" wrapText="1"/>
      <protection locked="0"/>
    </xf>
    <xf numFmtId="0" fontId="11" fillId="2" borderId="1" xfId="0" applyFont="1" applyFill="1" applyBorder="1" applyAlignment="1" applyProtection="1">
      <alignment horizontal="center" vertical="center" wrapText="1"/>
      <protection locked="0"/>
    </xf>
    <xf numFmtId="3" fontId="3" fillId="3" borderId="41" xfId="0" applyNumberFormat="1" applyFont="1" applyFill="1" applyBorder="1" applyProtection="1">
      <protection locked="0"/>
    </xf>
    <xf numFmtId="3" fontId="3" fillId="3" borderId="42" xfId="0" applyNumberFormat="1" applyFont="1" applyFill="1" applyBorder="1" applyProtection="1">
      <protection locked="0"/>
    </xf>
    <xf numFmtId="3" fontId="3" fillId="3" borderId="43" xfId="0" applyNumberFormat="1" applyFont="1" applyFill="1" applyBorder="1" applyProtection="1">
      <protection locked="0"/>
    </xf>
    <xf numFmtId="3" fontId="3" fillId="3" borderId="44" xfId="0" applyNumberFormat="1" applyFont="1" applyFill="1" applyBorder="1" applyProtection="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7" xfId="0" applyNumberFormat="1"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1" fontId="3" fillId="3" borderId="35" xfId="0" applyNumberFormat="1" applyFont="1" applyFill="1" applyBorder="1" applyAlignment="1" applyProtection="1">
      <alignment horizontal="center" vertical="center"/>
      <protection locked="0"/>
    </xf>
    <xf numFmtId="3" fontId="3" fillId="3" borderId="35" xfId="0" applyNumberFormat="1" applyFont="1" applyFill="1" applyBorder="1" applyAlignment="1" applyProtection="1">
      <alignment horizontal="center" vertical="center"/>
      <protection locked="0"/>
    </xf>
    <xf numFmtId="3" fontId="3" fillId="3" borderId="48"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1" fillId="3" borderId="35" xfId="0" applyFont="1" applyFill="1" applyBorder="1" applyAlignment="1" applyProtection="1">
      <alignment vertical="center" wrapText="1"/>
      <protection locked="0"/>
    </xf>
    <xf numFmtId="0" fontId="3" fillId="2" borderId="35" xfId="0" applyFont="1" applyFill="1" applyBorder="1" applyAlignment="1" applyProtection="1">
      <alignment horizontal="center" vertical="center"/>
      <protection locked="0"/>
    </xf>
    <xf numFmtId="3" fontId="3" fillId="3" borderId="35"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5" xfId="0" applyFont="1" applyFill="1" applyBorder="1" applyAlignment="1" applyProtection="1">
      <alignment vertical="center" wrapText="1"/>
      <protection locked="0"/>
    </xf>
    <xf numFmtId="0" fontId="3" fillId="2" borderId="0" xfId="0" applyFont="1" applyFill="1" applyAlignment="1" applyProtection="1">
      <alignment horizontal="center" vertical="center" wrapText="1"/>
      <protection locked="0"/>
    </xf>
    <xf numFmtId="0" fontId="3" fillId="3" borderId="37"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0" fontId="3" fillId="2" borderId="0" xfId="0" applyFont="1" applyFill="1"/>
    <xf numFmtId="0" fontId="4" fillId="2" borderId="1" xfId="2" applyFont="1" applyFill="1" applyBorder="1" applyAlignment="1" applyProtection="1">
      <alignment horizontal="left" vertical="center"/>
      <protection locked="0"/>
    </xf>
    <xf numFmtId="49" fontId="4" fillId="2" borderId="16"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6"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4"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7" xfId="2" applyNumberFormat="1" applyFont="1" applyFill="1" applyBorder="1" applyAlignment="1" applyProtection="1">
      <alignment horizontal="right" vertical="center"/>
      <protection locked="0"/>
    </xf>
    <xf numFmtId="0" fontId="3" fillId="0" borderId="26"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24" fillId="2" borderId="0" xfId="0" applyFont="1" applyFill="1" applyProtection="1">
      <protection locked="0"/>
    </xf>
    <xf numFmtId="0" fontId="23" fillId="2" borderId="0" xfId="0" applyFont="1" applyFill="1" applyProtection="1">
      <protection locked="0"/>
    </xf>
    <xf numFmtId="9" fontId="14" fillId="2" borderId="35" xfId="1" applyFont="1" applyFill="1" applyBorder="1" applyAlignment="1" applyProtection="1">
      <alignment horizontal="center" vertical="center"/>
    </xf>
    <xf numFmtId="0" fontId="21"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5" xfId="0" applyFont="1" applyFill="1" applyBorder="1" applyAlignment="1" applyProtection="1">
      <alignment horizontal="center" vertical="center"/>
      <protection locked="0"/>
    </xf>
    <xf numFmtId="0" fontId="3" fillId="2" borderId="54" xfId="0" applyFont="1" applyFill="1" applyBorder="1" applyAlignment="1" applyProtection="1">
      <alignment horizontal="center" vertical="center"/>
      <protection locked="0"/>
    </xf>
    <xf numFmtId="3" fontId="3" fillId="2" borderId="54" xfId="0" applyNumberFormat="1" applyFont="1" applyFill="1" applyBorder="1" applyAlignment="1" applyProtection="1">
      <alignment vertical="center"/>
      <protection locked="0"/>
    </xf>
    <xf numFmtId="0" fontId="3" fillId="2" borderId="53" xfId="0" applyFont="1" applyFill="1" applyBorder="1" applyAlignment="1" applyProtection="1">
      <alignment horizontal="center" vertical="center"/>
      <protection locked="0"/>
    </xf>
    <xf numFmtId="3" fontId="3" fillId="2" borderId="53" xfId="0" applyNumberFormat="1" applyFont="1" applyFill="1" applyBorder="1" applyAlignment="1" applyProtection="1">
      <alignment vertical="center"/>
      <protection locked="0"/>
    </xf>
    <xf numFmtId="0" fontId="10" fillId="2" borderId="29" xfId="0" applyFont="1" applyFill="1" applyBorder="1" applyAlignment="1" applyProtection="1">
      <alignment vertical="center" wrapText="1"/>
      <protection locked="0"/>
    </xf>
    <xf numFmtId="0" fontId="5" fillId="2" borderId="51" xfId="0" applyFont="1" applyFill="1" applyBorder="1" applyAlignment="1" applyProtection="1">
      <alignment horizontal="center" vertical="center"/>
      <protection locked="0"/>
    </xf>
    <xf numFmtId="0" fontId="6" fillId="2" borderId="1"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7" fillId="2" borderId="1" xfId="0" applyFont="1" applyFill="1" applyBorder="1" applyAlignment="1" applyProtection="1">
      <alignment vertical="center" wrapText="1"/>
      <protection locked="0"/>
    </xf>
    <xf numFmtId="0" fontId="5" fillId="6" borderId="0" xfId="0" applyFont="1" applyFill="1" applyProtection="1">
      <protection locked="0"/>
    </xf>
    <xf numFmtId="0" fontId="19" fillId="8" borderId="0" xfId="0" applyFont="1" applyFill="1" applyAlignment="1" applyProtection="1">
      <alignment horizontal="right"/>
      <protection locked="0"/>
    </xf>
    <xf numFmtId="0" fontId="19"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5"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5" fillId="2" borderId="0" xfId="0" applyFont="1" applyFill="1"/>
    <xf numFmtId="0" fontId="3" fillId="6" borderId="0" xfId="0" applyFont="1" applyFill="1"/>
    <xf numFmtId="0" fontId="3" fillId="6" borderId="0" xfId="0" applyFont="1" applyFill="1" applyAlignment="1">
      <alignment vertical="center" wrapText="1"/>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5" fillId="6" borderId="0" xfId="0" applyFont="1" applyFill="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3" fillId="2" borderId="6" xfId="0" applyFont="1" applyFill="1" applyBorder="1"/>
    <xf numFmtId="0" fontId="3" fillId="2" borderId="8" xfId="0" applyFont="1" applyFill="1" applyBorder="1"/>
    <xf numFmtId="0" fontId="3" fillId="2" borderId="11" xfId="0" applyFont="1" applyFill="1" applyBorder="1"/>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13" fillId="2" borderId="24" xfId="0" applyFont="1" applyFill="1" applyBorder="1" applyAlignment="1" applyProtection="1">
      <alignment horizontal="center" vertical="center" wrapText="1"/>
      <protection locked="0"/>
    </xf>
    <xf numFmtId="0" fontId="13" fillId="2" borderId="13" xfId="0" applyFont="1" applyFill="1" applyBorder="1" applyAlignment="1" applyProtection="1">
      <alignment horizontal="center" vertical="center" wrapText="1"/>
      <protection locked="0"/>
    </xf>
    <xf numFmtId="0" fontId="13" fillId="2" borderId="25" xfId="0" applyFont="1" applyFill="1" applyBorder="1" applyAlignment="1" applyProtection="1">
      <alignment horizontal="center" vertical="center" wrapText="1"/>
      <protection locked="0"/>
    </xf>
    <xf numFmtId="4" fontId="3" fillId="3" borderId="78" xfId="0" applyNumberFormat="1" applyFont="1" applyFill="1" applyBorder="1" applyAlignment="1" applyProtection="1">
      <alignment vertical="center"/>
      <protection locked="0"/>
    </xf>
    <xf numFmtId="4" fontId="3" fillId="3" borderId="79" xfId="0" applyNumberFormat="1" applyFont="1" applyFill="1" applyBorder="1" applyAlignment="1" applyProtection="1">
      <alignment vertical="center"/>
      <protection locked="0"/>
    </xf>
    <xf numFmtId="4" fontId="3" fillId="3" borderId="18" xfId="0" applyNumberFormat="1" applyFont="1" applyFill="1" applyBorder="1" applyAlignment="1" applyProtection="1">
      <alignment vertical="center"/>
      <protection locked="0"/>
    </xf>
    <xf numFmtId="0" fontId="2" fillId="2" borderId="77" xfId="2" applyFont="1" applyFill="1" applyBorder="1" applyAlignment="1" applyProtection="1">
      <alignment horizontal="left" vertical="center" wrapText="1"/>
      <protection locked="0"/>
    </xf>
    <xf numFmtId="0" fontId="2" fillId="2" borderId="1" xfId="2" applyFont="1" applyFill="1" applyBorder="1" applyAlignment="1" applyProtection="1">
      <alignment horizontal="left" vertical="center" wrapText="1"/>
      <protection locked="0"/>
    </xf>
    <xf numFmtId="49" fontId="4" fillId="2" borderId="77" xfId="2" applyNumberFormat="1" applyFont="1" applyFill="1" applyBorder="1" applyAlignment="1" applyProtection="1">
      <alignment horizontal="right" vertical="center"/>
      <protection locked="0"/>
    </xf>
    <xf numFmtId="49" fontId="4" fillId="2" borderId="1" xfId="2" applyNumberFormat="1" applyFont="1" applyFill="1" applyBorder="1" applyAlignment="1" applyProtection="1">
      <alignment horizontal="right" vertical="center"/>
      <protection locked="0"/>
    </xf>
    <xf numFmtId="49" fontId="4" fillId="2" borderId="30" xfId="2" applyNumberFormat="1" applyFont="1" applyFill="1" applyBorder="1" applyAlignment="1" applyProtection="1">
      <alignment vertical="center"/>
      <protection locked="0"/>
    </xf>
    <xf numFmtId="49" fontId="4" fillId="2" borderId="30" xfId="2" applyNumberFormat="1" applyFont="1" applyFill="1" applyBorder="1" applyAlignment="1" applyProtection="1">
      <alignment horizontal="right" vertical="center"/>
      <protection locked="0"/>
    </xf>
    <xf numFmtId="0" fontId="5" fillId="0" borderId="85" xfId="2" applyFont="1" applyBorder="1" applyAlignment="1" applyProtection="1">
      <alignment vertical="center" wrapText="1"/>
      <protection locked="0"/>
    </xf>
    <xf numFmtId="0" fontId="3" fillId="0" borderId="30" xfId="2" applyFont="1" applyBorder="1" applyAlignment="1" applyProtection="1">
      <alignment horizontal="center" vertical="center" wrapText="1"/>
      <protection locked="0"/>
    </xf>
    <xf numFmtId="0" fontId="3" fillId="0" borderId="79" xfId="2" applyFont="1" applyBorder="1" applyAlignment="1" applyProtection="1">
      <alignment horizontal="center" vertical="center" wrapText="1"/>
      <protection locked="0"/>
    </xf>
    <xf numFmtId="4" fontId="4" fillId="10" borderId="1" xfId="2" applyNumberFormat="1" applyFont="1" applyFill="1" applyBorder="1" applyAlignment="1" applyProtection="1">
      <alignment horizontal="right" vertical="center"/>
      <protection locked="0"/>
    </xf>
    <xf numFmtId="49" fontId="4" fillId="2" borderId="87" xfId="2" applyNumberFormat="1" applyFont="1" applyFill="1" applyBorder="1" applyAlignment="1" applyProtection="1">
      <alignment horizontal="right" vertical="center"/>
      <protection locked="0"/>
    </xf>
    <xf numFmtId="49" fontId="4" fillId="2" borderId="67" xfId="2" applyNumberFormat="1" applyFont="1" applyFill="1" applyBorder="1" applyAlignment="1" applyProtection="1">
      <alignment horizontal="right" vertical="center"/>
      <protection locked="0"/>
    </xf>
    <xf numFmtId="0" fontId="2" fillId="2" borderId="88" xfId="2" applyFont="1" applyFill="1" applyBorder="1" applyAlignment="1" applyProtection="1">
      <alignment horizontal="right" vertical="center" wrapText="1"/>
      <protection locked="0"/>
    </xf>
    <xf numFmtId="0" fontId="4" fillId="2" borderId="1" xfId="2" applyFont="1" applyFill="1" applyBorder="1" applyAlignment="1" applyProtection="1">
      <alignment horizontal="left" vertical="center" wrapText="1"/>
      <protection locked="0"/>
    </xf>
    <xf numFmtId="0" fontId="4" fillId="2" borderId="88" xfId="2" applyFont="1" applyFill="1" applyBorder="1" applyAlignment="1" applyProtection="1">
      <alignment horizontal="left" vertical="center" wrapText="1"/>
      <protection locked="0"/>
    </xf>
    <xf numFmtId="4" fontId="4" fillId="3" borderId="88" xfId="2" applyNumberFormat="1" applyFont="1" applyFill="1" applyBorder="1" applyAlignment="1" applyProtection="1">
      <alignment horizontal="right" vertical="center"/>
      <protection locked="0"/>
    </xf>
    <xf numFmtId="4" fontId="8" fillId="5" borderId="88" xfId="2" applyNumberFormat="1" applyFont="1" applyFill="1" applyBorder="1" applyAlignment="1" applyProtection="1">
      <alignment horizontal="center" vertical="center" wrapText="1"/>
      <protection locked="0"/>
    </xf>
    <xf numFmtId="49" fontId="4" fillId="2" borderId="1" xfId="2" quotePrefix="1" applyNumberFormat="1" applyFont="1" applyFill="1" applyBorder="1" applyAlignment="1" applyProtection="1">
      <alignment horizontal="right" vertical="center"/>
      <protection locked="0"/>
    </xf>
    <xf numFmtId="49" fontId="4" fillId="2" borderId="91" xfId="2" applyNumberFormat="1" applyFont="1" applyFill="1" applyBorder="1" applyAlignment="1" applyProtection="1">
      <alignment horizontal="right" vertical="center"/>
      <protection locked="0"/>
    </xf>
    <xf numFmtId="0" fontId="2" fillId="2" borderId="88" xfId="2" applyFont="1" applyFill="1" applyBorder="1" applyAlignment="1" applyProtection="1">
      <alignment horizontal="left" vertical="center" wrapText="1"/>
      <protection locked="0"/>
    </xf>
    <xf numFmtId="4" fontId="13" fillId="3" borderId="16" xfId="0" applyNumberFormat="1" applyFont="1" applyFill="1" applyBorder="1" applyAlignment="1" applyProtection="1">
      <alignment horizontal="center" vertical="center" wrapText="1"/>
      <protection locked="0"/>
    </xf>
    <xf numFmtId="4" fontId="13" fillId="3" borderId="1" xfId="0" applyNumberFormat="1" applyFont="1" applyFill="1" applyBorder="1" applyAlignment="1" applyProtection="1">
      <alignment horizontal="center" vertical="center" wrapText="1"/>
      <protection locked="0"/>
    </xf>
    <xf numFmtId="0" fontId="0" fillId="2" borderId="0" xfId="0" applyFill="1"/>
    <xf numFmtId="0" fontId="0" fillId="6" borderId="0" xfId="0" applyFill="1"/>
    <xf numFmtId="0" fontId="5" fillId="2" borderId="4" xfId="0" applyFont="1" applyFill="1" applyBorder="1"/>
    <xf numFmtId="0" fontId="5" fillId="2" borderId="5" xfId="0" applyFont="1" applyFill="1" applyBorder="1"/>
    <xf numFmtId="0" fontId="3" fillId="2" borderId="5" xfId="0" applyFont="1" applyFill="1" applyBorder="1" applyAlignment="1">
      <alignment horizontal="center" vertical="center"/>
    </xf>
    <xf numFmtId="0" fontId="3" fillId="2" borderId="5" xfId="0" applyFont="1" applyFill="1" applyBorder="1"/>
    <xf numFmtId="0" fontId="5" fillId="2" borderId="7" xfId="0" applyFont="1" applyFill="1" applyBorder="1"/>
    <xf numFmtId="0" fontId="3" fillId="2" borderId="0" xfId="0" applyFont="1" applyFill="1" applyAlignment="1">
      <alignment horizontal="center" vertical="center"/>
    </xf>
    <xf numFmtId="0" fontId="5" fillId="2" borderId="9" xfId="0" applyFont="1" applyFill="1" applyBorder="1"/>
    <xf numFmtId="0" fontId="5" fillId="2" borderId="10" xfId="0" applyFont="1" applyFill="1" applyBorder="1"/>
    <xf numFmtId="0" fontId="3" fillId="2" borderId="10" xfId="0" applyFont="1" applyFill="1" applyBorder="1" applyAlignment="1">
      <alignment horizontal="center" vertical="center"/>
    </xf>
    <xf numFmtId="0" fontId="3" fillId="2" borderId="10" xfId="0" applyFont="1"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61" xfId="0" applyFont="1" applyFill="1" applyBorder="1" applyAlignment="1">
      <alignment vertical="top" wrapText="1"/>
    </xf>
    <xf numFmtId="0" fontId="2" fillId="2" borderId="62" xfId="0" applyFont="1" applyFill="1" applyBorder="1" applyAlignment="1">
      <alignment vertical="top" wrapText="1"/>
    </xf>
    <xf numFmtId="0" fontId="2" fillId="2" borderId="60" xfId="0" applyFont="1" applyFill="1" applyBorder="1" applyAlignment="1">
      <alignment horizontal="left" vertical="top" wrapText="1"/>
    </xf>
    <xf numFmtId="0" fontId="10" fillId="2" borderId="62" xfId="0" applyFont="1" applyFill="1" applyBorder="1" applyAlignment="1">
      <alignment vertical="top" wrapText="1"/>
    </xf>
    <xf numFmtId="4" fontId="10" fillId="2" borderId="0" xfId="0" applyNumberFormat="1" applyFont="1" applyFill="1" applyAlignment="1">
      <alignment horizontal="left" vertical="top" wrapText="1"/>
    </xf>
    <xf numFmtId="3" fontId="10" fillId="2" borderId="60"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60" xfId="0" applyNumberFormat="1" applyFont="1" applyFill="1" applyBorder="1" applyAlignment="1">
      <alignment horizontal="right" vertical="center" wrapText="1"/>
    </xf>
    <xf numFmtId="4" fontId="2" fillId="2" borderId="60" xfId="0" applyNumberFormat="1" applyFont="1" applyFill="1" applyBorder="1" applyAlignment="1">
      <alignment horizontal="right" vertical="center" wrapText="1"/>
    </xf>
    <xf numFmtId="0" fontId="2" fillId="2" borderId="3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60"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60" xfId="0" applyNumberFormat="1" applyFont="1" applyFill="1" applyBorder="1" applyAlignment="1">
      <alignment horizontal="center" vertical="center" wrapText="1"/>
    </xf>
    <xf numFmtId="0" fontId="3" fillId="2" borderId="62" xfId="0" applyFont="1" applyFill="1" applyBorder="1" applyAlignment="1">
      <alignment vertical="top" wrapText="1"/>
    </xf>
    <xf numFmtId="0" fontId="2" fillId="2" borderId="33" xfId="0" applyFont="1" applyFill="1" applyBorder="1" applyAlignment="1">
      <alignment horizontal="center" vertical="center" wrapText="1"/>
    </xf>
    <xf numFmtId="0" fontId="3" fillId="2" borderId="31" xfId="0" applyFont="1" applyFill="1" applyBorder="1" applyAlignment="1">
      <alignment vertical="top" wrapText="1"/>
    </xf>
    <xf numFmtId="0" fontId="3" fillId="2" borderId="66" xfId="0" applyFont="1" applyFill="1" applyBorder="1" applyAlignment="1">
      <alignment vertical="top" wrapText="1"/>
    </xf>
    <xf numFmtId="0" fontId="2" fillId="9" borderId="28" xfId="0" applyFont="1" applyFill="1" applyBorder="1" applyAlignment="1">
      <alignment vertical="top" wrapText="1"/>
    </xf>
    <xf numFmtId="0" fontId="2" fillId="2" borderId="61" xfId="0" applyFont="1" applyFill="1" applyBorder="1" applyAlignment="1">
      <alignment vertical="top" wrapText="1"/>
    </xf>
    <xf numFmtId="0" fontId="2" fillId="2" borderId="55" xfId="0" applyFont="1" applyFill="1" applyBorder="1" applyAlignment="1">
      <alignment horizontal="left" vertical="top" wrapText="1"/>
    </xf>
    <xf numFmtId="0" fontId="2" fillId="2" borderId="67" xfId="0" applyFont="1" applyFill="1" applyBorder="1" applyAlignment="1">
      <alignment horizontal="left" vertical="top" wrapText="1"/>
    </xf>
    <xf numFmtId="14" fontId="5" fillId="3" borderId="35" xfId="0" applyNumberFormat="1" applyFont="1" applyFill="1" applyBorder="1" applyAlignment="1" applyProtection="1">
      <alignment horizontal="center" vertical="center"/>
      <protection locked="0"/>
    </xf>
    <xf numFmtId="1" fontId="5" fillId="3" borderId="35" xfId="0" applyNumberFormat="1"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9" fontId="5" fillId="3" borderId="35" xfId="0" applyNumberFormat="1" applyFont="1" applyFill="1" applyBorder="1" applyAlignment="1" applyProtection="1">
      <alignment horizontal="center" vertical="center"/>
      <protection locked="0"/>
    </xf>
    <xf numFmtId="4" fontId="10" fillId="3" borderId="16" xfId="0" applyNumberFormat="1" applyFont="1" applyFill="1" applyBorder="1" applyAlignment="1" applyProtection="1">
      <alignment horizontal="center" vertical="center" wrapText="1"/>
      <protection locked="0"/>
    </xf>
    <xf numFmtId="4" fontId="10" fillId="3" borderId="1" xfId="0" applyNumberFormat="1" applyFont="1" applyFill="1" applyBorder="1" applyAlignment="1" applyProtection="1">
      <alignment horizontal="center" vertical="center" wrapText="1"/>
      <protection locked="0"/>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quotePrefix="1" applyFont="1" applyFill="1"/>
    <xf numFmtId="0" fontId="3" fillId="3" borderId="3" xfId="0" applyFont="1" applyFill="1" applyBorder="1"/>
    <xf numFmtId="10" fontId="5" fillId="3" borderId="1" xfId="0" applyNumberFormat="1" applyFont="1" applyFill="1" applyBorder="1" applyAlignment="1">
      <alignment horizontal="center" vertical="center"/>
    </xf>
    <xf numFmtId="0" fontId="14" fillId="2" borderId="0" xfId="0" applyFont="1" applyFill="1"/>
    <xf numFmtId="0" fontId="3" fillId="6" borderId="0" xfId="0" applyFont="1" applyFill="1" applyAlignment="1">
      <alignment horizontal="right" vertical="center"/>
    </xf>
    <xf numFmtId="0" fontId="8"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5" fillId="5" borderId="1" xfId="0" applyFont="1" applyFill="1" applyBorder="1"/>
    <xf numFmtId="0" fontId="8" fillId="5" borderId="1" xfId="0" applyFont="1" applyFill="1" applyBorder="1"/>
    <xf numFmtId="14" fontId="8" fillId="5"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164" fontId="5" fillId="0" borderId="35" xfId="0" applyNumberFormat="1" applyFont="1" applyBorder="1" applyAlignment="1">
      <alignment horizontal="center" vertical="center"/>
    </xf>
    <xf numFmtId="10" fontId="5" fillId="2" borderId="35" xfId="0" applyNumberFormat="1" applyFont="1" applyFill="1" applyBorder="1" applyAlignment="1">
      <alignment horizontal="center" vertical="center"/>
    </xf>
    <xf numFmtId="3" fontId="5" fillId="2" borderId="43" xfId="0" applyNumberFormat="1" applyFont="1" applyFill="1" applyBorder="1" applyAlignment="1">
      <alignment vertical="center"/>
    </xf>
    <xf numFmtId="3" fontId="5" fillId="2" borderId="44" xfId="0" applyNumberFormat="1" applyFont="1" applyFill="1" applyBorder="1" applyAlignment="1">
      <alignment vertical="center"/>
    </xf>
    <xf numFmtId="3" fontId="5" fillId="2" borderId="45" xfId="0" applyNumberFormat="1" applyFont="1" applyFill="1" applyBorder="1" applyAlignment="1">
      <alignment vertical="center"/>
    </xf>
    <xf numFmtId="3" fontId="5" fillId="2" borderId="46" xfId="0" applyNumberFormat="1" applyFont="1" applyFill="1" applyBorder="1" applyAlignment="1">
      <alignment vertical="center"/>
    </xf>
    <xf numFmtId="0" fontId="5" fillId="2" borderId="1" xfId="0" applyFont="1" applyFill="1" applyBorder="1" applyAlignment="1">
      <alignment horizontal="center"/>
    </xf>
    <xf numFmtId="3" fontId="5" fillId="2" borderId="45" xfId="0" applyNumberFormat="1" applyFont="1" applyFill="1" applyBorder="1"/>
    <xf numFmtId="4" fontId="3" fillId="2" borderId="35" xfId="0" applyNumberFormat="1" applyFont="1" applyFill="1" applyBorder="1" applyAlignment="1">
      <alignment horizontal="center" vertical="center"/>
    </xf>
    <xf numFmtId="3" fontId="3" fillId="2" borderId="35"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3" fontId="5" fillId="2" borderId="1" xfId="0" applyNumberFormat="1" applyFont="1" applyFill="1" applyBorder="1" applyAlignment="1">
      <alignment vertical="center"/>
    </xf>
    <xf numFmtId="3" fontId="3" fillId="2" borderId="35" xfId="0" applyNumberFormat="1" applyFont="1" applyFill="1" applyBorder="1" applyAlignment="1">
      <alignment vertical="center"/>
    </xf>
    <xf numFmtId="3" fontId="3" fillId="2" borderId="0" xfId="0" applyNumberFormat="1" applyFont="1" applyFill="1" applyAlignment="1">
      <alignment vertical="center"/>
    </xf>
    <xf numFmtId="0" fontId="3" fillId="2" borderId="1" xfId="0" applyFont="1" applyFill="1" applyBorder="1" applyAlignment="1">
      <alignment horizontal="center" vertical="center"/>
    </xf>
    <xf numFmtId="4" fontId="4" fillId="10" borderId="1" xfId="2" applyNumberFormat="1" applyFont="1" applyFill="1" applyBorder="1" applyAlignment="1">
      <alignment horizontal="right" vertical="center"/>
    </xf>
    <xf numFmtId="4" fontId="4" fillId="2" borderId="1"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2" fillId="2" borderId="88" xfId="2" applyNumberFormat="1" applyFont="1" applyFill="1" applyBorder="1" applyAlignment="1">
      <alignment horizontal="right" vertical="center"/>
    </xf>
    <xf numFmtId="4" fontId="2" fillId="2" borderId="89" xfId="2" applyNumberFormat="1" applyFont="1" applyFill="1" applyBorder="1" applyAlignment="1">
      <alignment horizontal="right" vertical="center"/>
    </xf>
    <xf numFmtId="4" fontId="2" fillId="2" borderId="61" xfId="2" applyNumberFormat="1" applyFont="1" applyFill="1" applyBorder="1" applyAlignment="1">
      <alignment horizontal="right" vertical="center"/>
    </xf>
    <xf numFmtId="4" fontId="2" fillId="2" borderId="28" xfId="2" applyNumberFormat="1" applyFont="1" applyFill="1" applyBorder="1" applyAlignment="1">
      <alignment horizontal="right" vertical="center"/>
    </xf>
    <xf numFmtId="4" fontId="2" fillId="7" borderId="20" xfId="2" applyNumberFormat="1" applyFont="1" applyFill="1" applyBorder="1" applyAlignment="1">
      <alignment horizontal="right" vertical="center"/>
    </xf>
    <xf numFmtId="4" fontId="2" fillId="7" borderId="73" xfId="2" applyNumberFormat="1" applyFont="1" applyFill="1" applyBorder="1" applyAlignment="1">
      <alignment horizontal="right" vertical="center"/>
    </xf>
    <xf numFmtId="4" fontId="22" fillId="7" borderId="20" xfId="2" applyNumberFormat="1" applyFont="1" applyFill="1" applyBorder="1" applyAlignment="1">
      <alignment horizontal="right" vertical="center"/>
    </xf>
    <xf numFmtId="4" fontId="22" fillId="7" borderId="73"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0" fontId="5" fillId="2" borderId="3" xfId="0" applyFont="1" applyFill="1" applyBorder="1" applyAlignment="1">
      <alignment horizontal="center" vertical="center"/>
    </xf>
    <xf numFmtId="4" fontId="5" fillId="0" borderId="27" xfId="2" applyNumberFormat="1" applyFont="1" applyBorder="1" applyAlignment="1">
      <alignment horizontal="right" vertical="center"/>
    </xf>
    <xf numFmtId="0" fontId="5" fillId="2" borderId="92" xfId="0" applyFont="1" applyFill="1" applyBorder="1" applyAlignment="1">
      <alignment horizontal="center" vertical="center"/>
    </xf>
    <xf numFmtId="0" fontId="5" fillId="2" borderId="22" xfId="0" applyFont="1" applyFill="1" applyBorder="1" applyAlignment="1">
      <alignment horizontal="center" vertical="center"/>
    </xf>
    <xf numFmtId="0" fontId="5" fillId="4" borderId="0" xfId="0" applyFont="1" applyFill="1"/>
    <xf numFmtId="0" fontId="5" fillId="2" borderId="23" xfId="0" applyFont="1" applyFill="1" applyBorder="1" applyAlignment="1">
      <alignment horizontal="center" vertical="center"/>
    </xf>
    <xf numFmtId="0" fontId="5" fillId="2" borderId="0" xfId="0" applyFont="1" applyFill="1" applyAlignment="1">
      <alignment horizontal="center" vertical="center"/>
    </xf>
    <xf numFmtId="4" fontId="5" fillId="2" borderId="1" xfId="0" applyNumberFormat="1" applyFont="1" applyFill="1" applyBorder="1" applyAlignment="1">
      <alignment vertical="center"/>
    </xf>
    <xf numFmtId="0" fontId="5" fillId="2" borderId="17" xfId="0" applyFont="1" applyFill="1" applyBorder="1" applyAlignment="1">
      <alignment horizontal="center" vertical="center"/>
    </xf>
    <xf numFmtId="4" fontId="9" fillId="2" borderId="77"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9" fillId="2" borderId="30" xfId="0" applyNumberFormat="1" applyFont="1" applyFill="1" applyBorder="1" applyAlignment="1">
      <alignment horizontal="center" vertical="center" wrapText="1"/>
    </xf>
    <xf numFmtId="4" fontId="9" fillId="2" borderId="16" xfId="0" applyNumberFormat="1" applyFont="1" applyFill="1" applyBorder="1" applyAlignment="1">
      <alignment horizontal="center" vertical="center" wrapText="1"/>
    </xf>
    <xf numFmtId="4" fontId="9" fillId="2" borderId="29" xfId="0" applyNumberFormat="1" applyFont="1" applyFill="1" applyBorder="1" applyAlignment="1">
      <alignment horizontal="center" vertical="center" wrapText="1"/>
    </xf>
    <xf numFmtId="4" fontId="5" fillId="2" borderId="88" xfId="0" applyNumberFormat="1" applyFont="1" applyFill="1" applyBorder="1" applyAlignment="1">
      <alignment vertical="center"/>
    </xf>
    <xf numFmtId="0" fontId="5" fillId="2" borderId="89" xfId="0" applyFont="1" applyFill="1" applyBorder="1" applyAlignment="1">
      <alignment horizontal="center" vertical="center"/>
    </xf>
    <xf numFmtId="4" fontId="22" fillId="2" borderId="3" xfId="2" applyNumberFormat="1" applyFont="1" applyFill="1" applyBorder="1" applyAlignment="1">
      <alignment horizontal="right" vertical="center"/>
    </xf>
    <xf numFmtId="4" fontId="22" fillId="2" borderId="73" xfId="2" applyNumberFormat="1" applyFont="1" applyFill="1" applyBorder="1" applyAlignment="1">
      <alignment horizontal="right" vertical="center"/>
    </xf>
    <xf numFmtId="4" fontId="5" fillId="2" borderId="19" xfId="0" applyNumberFormat="1" applyFont="1" applyFill="1" applyBorder="1" applyAlignment="1">
      <alignment vertical="center"/>
    </xf>
    <xf numFmtId="0" fontId="5" fillId="2" borderId="73" xfId="0" applyFont="1" applyFill="1" applyBorder="1" applyAlignment="1">
      <alignment horizontal="center" vertical="center"/>
    </xf>
    <xf numFmtId="4" fontId="5" fillId="2" borderId="18" xfId="0" applyNumberFormat="1" applyFont="1" applyFill="1" applyBorder="1" applyAlignment="1">
      <alignment vertical="center"/>
    </xf>
    <xf numFmtId="3" fontId="3" fillId="2" borderId="51" xfId="0" applyNumberFormat="1" applyFont="1" applyFill="1" applyBorder="1" applyAlignment="1" applyProtection="1">
      <alignment vertical="center"/>
      <protection locked="0"/>
    </xf>
    <xf numFmtId="0" fontId="17" fillId="5" borderId="28" xfId="0" applyFont="1" applyFill="1" applyBorder="1" applyAlignment="1">
      <alignment vertical="center"/>
    </xf>
    <xf numFmtId="0" fontId="17" fillId="5" borderId="29" xfId="0" applyFont="1" applyFill="1" applyBorder="1" applyAlignment="1">
      <alignment vertical="center"/>
    </xf>
    <xf numFmtId="0" fontId="17" fillId="5" borderId="30" xfId="0" applyFont="1" applyFill="1" applyBorder="1" applyAlignment="1">
      <alignment vertical="center"/>
    </xf>
    <xf numFmtId="3" fontId="5" fillId="2" borderId="35" xfId="0" applyNumberFormat="1" applyFont="1" applyFill="1" applyBorder="1" applyAlignment="1">
      <alignment vertical="center"/>
    </xf>
    <xf numFmtId="3" fontId="3" fillId="2" borderId="51" xfId="0" applyNumberFormat="1" applyFont="1" applyFill="1" applyBorder="1" applyAlignment="1">
      <alignment vertical="center"/>
    </xf>
    <xf numFmtId="3" fontId="3" fillId="2" borderId="1" xfId="0" applyNumberFormat="1" applyFont="1" applyFill="1" applyBorder="1" applyAlignment="1">
      <alignment horizontal="center" vertical="center"/>
    </xf>
    <xf numFmtId="3" fontId="3" fillId="2" borderId="35" xfId="0" applyNumberFormat="1" applyFont="1" applyFill="1" applyBorder="1"/>
    <xf numFmtId="3" fontId="3" fillId="2" borderId="29" xfId="0" applyNumberFormat="1" applyFont="1" applyFill="1" applyBorder="1" applyAlignment="1">
      <alignment horizontal="center" vertical="center"/>
    </xf>
    <xf numFmtId="3" fontId="3" fillId="2" borderId="51" xfId="0" applyNumberFormat="1" applyFont="1" applyFill="1" applyBorder="1"/>
    <xf numFmtId="0" fontId="5" fillId="2" borderId="1" xfId="0" applyFont="1" applyFill="1" applyBorder="1" applyAlignment="1">
      <alignment horizontal="center" vertical="center"/>
    </xf>
    <xf numFmtId="3" fontId="5" fillId="2" borderId="35" xfId="0" applyNumberFormat="1" applyFont="1" applyFill="1" applyBorder="1"/>
    <xf numFmtId="3" fontId="3" fillId="2" borderId="0" xfId="0" applyNumberFormat="1" applyFont="1" applyFill="1"/>
    <xf numFmtId="3" fontId="19" fillId="2" borderId="3" xfId="0" applyNumberFormat="1" applyFont="1" applyFill="1" applyBorder="1" applyAlignment="1">
      <alignment horizontal="center" vertical="center"/>
    </xf>
    <xf numFmtId="165" fontId="19" fillId="2" borderId="21" xfId="0" applyNumberFormat="1" applyFont="1" applyFill="1" applyBorder="1" applyAlignment="1">
      <alignment horizontal="center" vertical="center"/>
    </xf>
    <xf numFmtId="3" fontId="3" fillId="0" borderId="35" xfId="0" applyNumberFormat="1" applyFont="1" applyBorder="1"/>
    <xf numFmtId="0" fontId="6" fillId="2" borderId="1" xfId="0" applyFont="1" applyFill="1" applyBorder="1" applyAlignment="1">
      <alignment horizontal="center" vertical="center"/>
    </xf>
    <xf numFmtId="1" fontId="3" fillId="3" borderId="36" xfId="0" applyNumberFormat="1" applyFont="1" applyFill="1" applyBorder="1" applyAlignment="1" applyProtection="1">
      <alignment horizontal="center" vertical="center"/>
      <protection locked="0"/>
    </xf>
    <xf numFmtId="0" fontId="3" fillId="2" borderId="61"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60" xfId="0" applyFont="1" applyFill="1" applyBorder="1" applyAlignment="1">
      <alignment horizontal="left" vertical="center" wrapText="1"/>
    </xf>
    <xf numFmtId="0" fontId="3" fillId="2" borderId="72"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6"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0" fontId="17" fillId="5" borderId="30" xfId="0" applyFont="1" applyFill="1" applyBorder="1" applyAlignment="1">
      <alignment horizontal="center" vertical="center"/>
    </xf>
    <xf numFmtId="0" fontId="5" fillId="3" borderId="49" xfId="0" applyFont="1" applyFill="1" applyBorder="1" applyAlignment="1" applyProtection="1">
      <alignment horizontal="center" vertical="center"/>
      <protection locked="0"/>
    </xf>
    <xf numFmtId="0" fontId="5" fillId="3" borderId="51" xfId="0" applyFont="1" applyFill="1" applyBorder="1" applyAlignment="1" applyProtection="1">
      <alignment horizontal="center" vertical="center"/>
      <protection locked="0"/>
    </xf>
    <xf numFmtId="0" fontId="5" fillId="3" borderId="50" xfId="0" applyFont="1" applyFill="1" applyBorder="1" applyAlignment="1" applyProtection="1">
      <alignment horizontal="center" vertical="center"/>
      <protection locked="0"/>
    </xf>
    <xf numFmtId="0" fontId="3" fillId="3" borderId="49" xfId="0" applyFont="1" applyFill="1" applyBorder="1" applyAlignment="1" applyProtection="1">
      <alignment horizontal="center" vertical="center"/>
      <protection locked="0"/>
    </xf>
    <xf numFmtId="0" fontId="3" fillId="3" borderId="51" xfId="0" applyFont="1" applyFill="1" applyBorder="1" applyAlignment="1" applyProtection="1">
      <alignment horizontal="center" vertical="center"/>
      <protection locked="0"/>
    </xf>
    <xf numFmtId="0" fontId="3" fillId="3" borderId="50" xfId="0" applyFont="1" applyFill="1" applyBorder="1" applyAlignment="1" applyProtection="1">
      <alignment horizontal="center" vertical="center"/>
      <protection locked="0"/>
    </xf>
    <xf numFmtId="0" fontId="5" fillId="7" borderId="2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13" fillId="2" borderId="77" xfId="0" applyFont="1" applyFill="1" applyBorder="1" applyAlignment="1" applyProtection="1">
      <alignment horizontal="center" vertical="center" wrapText="1"/>
      <protection locked="0"/>
    </xf>
    <xf numFmtId="0" fontId="13" fillId="2" borderId="29" xfId="0" applyFont="1" applyFill="1" applyBorder="1" applyAlignment="1" applyProtection="1">
      <alignment horizontal="center" vertical="center" wrapText="1"/>
      <protection locked="0"/>
    </xf>
    <xf numFmtId="0" fontId="13" fillId="2" borderId="80" xfId="0" applyFont="1" applyFill="1" applyBorder="1" applyAlignment="1" applyProtection="1">
      <alignment horizontal="center" vertical="center" wrapText="1"/>
      <protection locked="0"/>
    </xf>
    <xf numFmtId="0" fontId="5" fillId="2" borderId="94" xfId="0" applyFont="1" applyFill="1" applyBorder="1" applyAlignment="1">
      <alignment horizontal="center" vertical="center"/>
    </xf>
    <xf numFmtId="0" fontId="5" fillId="2" borderId="95" xfId="0" applyFont="1" applyFill="1" applyBorder="1" applyAlignment="1">
      <alignment horizontal="center" vertical="center"/>
    </xf>
    <xf numFmtId="0" fontId="5" fillId="2" borderId="93" xfId="0" applyFont="1" applyFill="1" applyBorder="1" applyAlignment="1">
      <alignment horizontal="center" vertical="center"/>
    </xf>
    <xf numFmtId="0" fontId="2" fillId="2" borderId="77" xfId="2" applyFont="1" applyFill="1" applyBorder="1" applyAlignment="1" applyProtection="1">
      <alignment horizontal="left" vertical="center"/>
      <protection locked="0"/>
    </xf>
    <xf numFmtId="0" fontId="2" fillId="2" borderId="29" xfId="2" applyFont="1" applyFill="1" applyBorder="1" applyAlignment="1" applyProtection="1">
      <alignment horizontal="left" vertical="center"/>
      <protection locked="0"/>
    </xf>
    <xf numFmtId="0" fontId="2" fillId="2" borderId="80" xfId="2" applyFont="1" applyFill="1" applyBorder="1" applyAlignment="1" applyProtection="1">
      <alignment horizontal="left" vertical="center"/>
      <protection locked="0"/>
    </xf>
    <xf numFmtId="0" fontId="2" fillId="2" borderId="81" xfId="2" applyFont="1" applyFill="1" applyBorder="1" applyAlignment="1" applyProtection="1">
      <alignment horizontal="left" vertical="center"/>
      <protection locked="0"/>
    </xf>
    <xf numFmtId="0" fontId="2" fillId="2" borderId="82" xfId="2" applyFont="1" applyFill="1" applyBorder="1" applyAlignment="1" applyProtection="1">
      <alignment horizontal="left" vertical="center"/>
      <protection locked="0"/>
    </xf>
    <xf numFmtId="0" fontId="2" fillId="2" borderId="83" xfId="2" applyFont="1" applyFill="1" applyBorder="1" applyAlignment="1" applyProtection="1">
      <alignment horizontal="left" vertical="center"/>
      <protection locked="0"/>
    </xf>
    <xf numFmtId="0" fontId="2" fillId="7" borderId="74" xfId="2" applyFont="1" applyFill="1" applyBorder="1" applyAlignment="1" applyProtection="1">
      <alignment horizontal="center" vertical="center" wrapText="1"/>
      <protection locked="0"/>
    </xf>
    <xf numFmtId="0" fontId="2" fillId="7" borderId="75" xfId="2" applyFont="1" applyFill="1" applyBorder="1" applyAlignment="1" applyProtection="1">
      <alignment horizontal="center" vertical="center" wrapText="1"/>
      <protection locked="0"/>
    </xf>
    <xf numFmtId="0" fontId="2" fillId="7" borderId="84" xfId="2" applyFont="1" applyFill="1" applyBorder="1" applyAlignment="1" applyProtection="1">
      <alignment horizontal="center" vertical="center" wrapText="1"/>
      <protection locked="0"/>
    </xf>
    <xf numFmtId="0" fontId="22" fillId="7" borderId="74" xfId="2" applyFont="1" applyFill="1" applyBorder="1" applyAlignment="1" applyProtection="1">
      <alignment horizontal="center" vertical="center" wrapText="1"/>
      <protection locked="0"/>
    </xf>
    <xf numFmtId="0" fontId="22" fillId="7" borderId="75" xfId="2" applyFont="1" applyFill="1" applyBorder="1" applyAlignment="1" applyProtection="1">
      <alignment horizontal="center" vertical="center" wrapText="1"/>
      <protection locked="0"/>
    </xf>
    <xf numFmtId="0" fontId="22" fillId="7" borderId="84" xfId="2" applyFont="1" applyFill="1" applyBorder="1" applyAlignment="1" applyProtection="1">
      <alignment horizontal="center" vertical="center" wrapText="1"/>
      <protection locked="0"/>
    </xf>
    <xf numFmtId="0" fontId="7" fillId="7" borderId="74" xfId="2" applyFont="1" applyFill="1" applyBorder="1" applyAlignment="1" applyProtection="1">
      <alignment horizontal="left" vertical="center" wrapText="1"/>
      <protection locked="0"/>
    </xf>
    <xf numFmtId="0" fontId="7" fillId="7" borderId="75" xfId="2" applyFont="1" applyFill="1" applyBorder="1" applyAlignment="1" applyProtection="1">
      <alignment horizontal="left" vertical="center" wrapText="1"/>
      <protection locked="0"/>
    </xf>
    <xf numFmtId="0" fontId="7" fillId="7" borderId="76" xfId="2" applyFont="1" applyFill="1" applyBorder="1" applyAlignment="1" applyProtection="1">
      <alignment horizontal="left"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86"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52" xfId="0" applyFont="1" applyFill="1" applyBorder="1" applyAlignment="1" applyProtection="1">
      <alignment horizontal="center" vertical="center"/>
      <protection locked="0"/>
    </xf>
    <xf numFmtId="0" fontId="8" fillId="5" borderId="31"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4" fontId="8" fillId="5" borderId="90"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86" xfId="2" applyNumberFormat="1" applyFont="1" applyFill="1" applyBorder="1" applyAlignment="1" applyProtection="1">
      <alignment horizontal="center" vertical="center" wrapText="1"/>
      <protection locked="0"/>
    </xf>
    <xf numFmtId="4" fontId="2" fillId="2" borderId="74" xfId="2" applyNumberFormat="1" applyFont="1" applyFill="1" applyBorder="1" applyAlignment="1" applyProtection="1">
      <alignment horizontal="center" vertical="center" wrapText="1"/>
      <protection locked="0"/>
    </xf>
    <xf numFmtId="4" fontId="2" fillId="2" borderId="75" xfId="2" applyNumberFormat="1" applyFont="1" applyFill="1" applyBorder="1" applyAlignment="1" applyProtection="1">
      <alignment horizontal="center" vertical="center" wrapText="1"/>
      <protection locked="0"/>
    </xf>
    <xf numFmtId="4" fontId="2" fillId="2" borderId="76" xfId="2" applyNumberFormat="1" applyFont="1" applyFill="1" applyBorder="1" applyAlignment="1" applyProtection="1">
      <alignment horizontal="center" vertical="center" wrapText="1"/>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86"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9" xfId="0" applyFont="1" applyFill="1" applyBorder="1" applyAlignment="1">
      <alignment horizontal="left" vertical="top" wrapText="1"/>
    </xf>
    <xf numFmtId="0" fontId="2" fillId="9" borderId="30" xfId="0" applyFont="1" applyFill="1" applyBorder="1" applyAlignment="1">
      <alignment horizontal="left" vertical="top" wrapText="1"/>
    </xf>
    <xf numFmtId="4" fontId="2" fillId="2" borderId="64" xfId="0" applyNumberFormat="1" applyFont="1" applyFill="1" applyBorder="1" applyAlignment="1">
      <alignment horizontal="center" vertical="center" wrapText="1"/>
    </xf>
    <xf numFmtId="4" fontId="2" fillId="2" borderId="68" xfId="0" applyNumberFormat="1" applyFont="1" applyFill="1" applyBorder="1" applyAlignment="1">
      <alignment horizontal="center" vertical="center" wrapText="1"/>
    </xf>
    <xf numFmtId="4" fontId="2" fillId="2" borderId="69" xfId="0" applyNumberFormat="1" applyFont="1" applyFill="1" applyBorder="1" applyAlignment="1">
      <alignment horizontal="center" vertical="center" wrapText="1"/>
    </xf>
    <xf numFmtId="0" fontId="10" fillId="2" borderId="0" xfId="0" applyFont="1" applyFill="1" applyAlignment="1">
      <alignment horizontal="left" vertical="top" wrapText="1"/>
    </xf>
    <xf numFmtId="0" fontId="10" fillId="2" borderId="60"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60" xfId="0" applyNumberFormat="1" applyFont="1" applyFill="1" applyBorder="1" applyAlignment="1">
      <alignment horizontal="left" vertical="top" wrapText="1"/>
    </xf>
    <xf numFmtId="0" fontId="2" fillId="2" borderId="58"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63" xfId="0" applyFont="1" applyFill="1" applyBorder="1" applyAlignment="1">
      <alignment horizontal="center" vertical="center" wrapText="1"/>
    </xf>
    <xf numFmtId="0" fontId="10" fillId="2" borderId="71" xfId="0" applyFont="1" applyFill="1" applyBorder="1" applyAlignment="1">
      <alignment horizontal="left" vertical="top" wrapText="1"/>
    </xf>
    <xf numFmtId="0" fontId="10" fillId="2" borderId="70"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88"/>
  <sheetViews>
    <sheetView zoomScaleNormal="100" workbookViewId="0">
      <selection activeCell="C4" sqref="C4"/>
    </sheetView>
  </sheetViews>
  <sheetFormatPr defaultColWidth="8.88671875" defaultRowHeight="13.8" x14ac:dyDescent="0.25"/>
  <cols>
    <col min="1" max="1" width="6.6640625" style="136" customWidth="1"/>
    <col min="2" max="2" width="6.33203125" style="233" customWidth="1"/>
    <col min="3" max="4" width="8.88671875" style="136"/>
    <col min="5" max="5" width="7.109375" style="136" customWidth="1"/>
    <col min="6" max="7" width="8.88671875" style="136"/>
    <col min="8" max="8" width="12.6640625" style="136" customWidth="1"/>
    <col min="9" max="9" width="11" style="136" customWidth="1"/>
    <col min="10" max="10" width="17.109375" style="136" customWidth="1"/>
    <col min="11" max="19" width="8.88671875" style="136"/>
    <col min="20" max="20" width="8.88671875" style="136" customWidth="1"/>
    <col min="21" max="21" width="18.44140625" style="136" customWidth="1"/>
    <col min="22" max="16384" width="8.88671875" style="136"/>
  </cols>
  <sheetData>
    <row r="2" spans="2:21" ht="14.4" thickBot="1" x14ac:dyDescent="0.3">
      <c r="B2" s="227"/>
      <c r="C2" s="73"/>
      <c r="D2" s="73"/>
      <c r="E2" s="73"/>
      <c r="F2" s="73"/>
      <c r="G2" s="73"/>
      <c r="H2" s="73"/>
      <c r="I2" s="73"/>
      <c r="J2" s="73"/>
      <c r="K2" s="73"/>
      <c r="L2" s="73"/>
      <c r="M2" s="73"/>
      <c r="N2" s="73"/>
      <c r="O2" s="73"/>
      <c r="P2" s="73"/>
      <c r="Q2" s="73"/>
      <c r="R2" s="73"/>
      <c r="S2" s="73"/>
      <c r="T2" s="73"/>
      <c r="U2" s="73"/>
    </row>
    <row r="3" spans="2:21" x14ac:dyDescent="0.25">
      <c r="B3" s="227"/>
      <c r="C3" s="185" t="s">
        <v>357</v>
      </c>
      <c r="D3" s="186"/>
      <c r="E3" s="187"/>
      <c r="F3" s="188"/>
      <c r="G3" s="188"/>
      <c r="H3" s="188"/>
      <c r="I3" s="188"/>
      <c r="J3" s="188"/>
      <c r="K3" s="188"/>
      <c r="L3" s="145"/>
      <c r="M3" s="73"/>
      <c r="N3" s="73"/>
      <c r="O3" s="73"/>
      <c r="P3" s="73"/>
      <c r="Q3" s="73"/>
      <c r="R3" s="73"/>
      <c r="S3" s="73"/>
      <c r="T3" s="73"/>
      <c r="U3" s="73"/>
    </row>
    <row r="4" spans="2:21" x14ac:dyDescent="0.25">
      <c r="B4" s="227"/>
      <c r="C4" s="189" t="s">
        <v>377</v>
      </c>
      <c r="D4" s="135"/>
      <c r="E4" s="190"/>
      <c r="F4" s="73"/>
      <c r="G4" s="73"/>
      <c r="H4" s="73"/>
      <c r="I4" s="73"/>
      <c r="J4" s="73"/>
      <c r="K4" s="73"/>
      <c r="L4" s="146"/>
      <c r="M4" s="73"/>
      <c r="N4" s="73"/>
      <c r="O4" s="73"/>
      <c r="P4" s="73"/>
      <c r="Q4" s="73"/>
      <c r="R4" s="73"/>
      <c r="S4" s="73"/>
      <c r="T4" s="73"/>
      <c r="U4" s="73"/>
    </row>
    <row r="5" spans="2:21" ht="14.4" thickBot="1" x14ac:dyDescent="0.3">
      <c r="B5" s="227"/>
      <c r="C5" s="191" t="s">
        <v>378</v>
      </c>
      <c r="D5" s="192"/>
      <c r="E5" s="193"/>
      <c r="F5" s="194"/>
      <c r="G5" s="194"/>
      <c r="H5" s="194"/>
      <c r="I5" s="194"/>
      <c r="J5" s="194"/>
      <c r="K5" s="194"/>
      <c r="L5" s="147"/>
      <c r="M5" s="73"/>
      <c r="N5" s="73"/>
      <c r="O5" s="73"/>
      <c r="P5" s="73"/>
      <c r="Q5" s="73"/>
      <c r="R5" s="73"/>
      <c r="S5" s="73"/>
      <c r="T5" s="73"/>
      <c r="U5" s="73"/>
    </row>
    <row r="6" spans="2:21" x14ac:dyDescent="0.25">
      <c r="B6" s="227"/>
      <c r="C6" s="73"/>
      <c r="D6" s="73"/>
      <c r="E6" s="73"/>
      <c r="F6" s="73"/>
      <c r="G6" s="73"/>
      <c r="H6" s="73"/>
      <c r="I6" s="73"/>
      <c r="J6" s="73"/>
      <c r="K6" s="73"/>
      <c r="L6" s="73"/>
      <c r="M6" s="73"/>
      <c r="N6" s="73"/>
      <c r="O6" s="73"/>
      <c r="P6" s="73"/>
      <c r="Q6" s="73"/>
      <c r="R6" s="73"/>
      <c r="S6" s="73"/>
      <c r="T6" s="73"/>
      <c r="U6" s="73"/>
    </row>
    <row r="7" spans="2:21" x14ac:dyDescent="0.25">
      <c r="B7" s="227"/>
      <c r="C7" s="73"/>
      <c r="D7" s="73"/>
      <c r="E7" s="73"/>
      <c r="F7" s="73"/>
      <c r="G7" s="73"/>
      <c r="H7" s="73"/>
      <c r="I7" s="73"/>
      <c r="J7" s="73"/>
      <c r="K7" s="73"/>
      <c r="L7" s="73"/>
      <c r="M7" s="73"/>
      <c r="N7" s="73"/>
      <c r="O7" s="73"/>
      <c r="P7" s="73"/>
      <c r="Q7" s="73"/>
      <c r="R7" s="73"/>
      <c r="S7" s="73"/>
      <c r="T7" s="73"/>
      <c r="U7" s="73"/>
    </row>
    <row r="8" spans="2:21" x14ac:dyDescent="0.25">
      <c r="B8" s="227" t="s">
        <v>199</v>
      </c>
      <c r="C8" s="228" t="s">
        <v>233</v>
      </c>
      <c r="D8" s="73"/>
      <c r="E8" s="73"/>
      <c r="F8" s="73"/>
      <c r="G8" s="73"/>
      <c r="H8" s="73"/>
      <c r="I8" s="73"/>
      <c r="J8" s="73"/>
      <c r="K8" s="73"/>
      <c r="L8" s="73"/>
      <c r="M8" s="73"/>
      <c r="N8" s="73"/>
      <c r="O8" s="73"/>
      <c r="P8" s="73"/>
      <c r="Q8" s="73"/>
      <c r="R8" s="73"/>
      <c r="S8" s="73"/>
      <c r="T8" s="73"/>
      <c r="U8" s="73"/>
    </row>
    <row r="9" spans="2:21" x14ac:dyDescent="0.25">
      <c r="B9" s="227"/>
      <c r="C9" s="73" t="s">
        <v>234</v>
      </c>
      <c r="D9" s="73"/>
      <c r="E9" s="73"/>
      <c r="F9" s="73"/>
      <c r="G9" s="73"/>
      <c r="H9" s="73"/>
      <c r="I9" s="73"/>
      <c r="J9" s="73"/>
      <c r="K9" s="73"/>
      <c r="L9" s="73"/>
      <c r="M9" s="73"/>
      <c r="N9" s="73"/>
      <c r="O9" s="73"/>
      <c r="P9" s="73"/>
      <c r="Q9" s="73"/>
      <c r="R9" s="73"/>
      <c r="S9" s="73"/>
      <c r="T9" s="73"/>
      <c r="U9" s="73"/>
    </row>
    <row r="10" spans="2:21" x14ac:dyDescent="0.25">
      <c r="B10" s="227"/>
      <c r="C10" s="73" t="s">
        <v>235</v>
      </c>
      <c r="D10" s="73"/>
      <c r="E10" s="73"/>
      <c r="F10" s="73"/>
      <c r="G10" s="73"/>
      <c r="H10" s="73"/>
      <c r="I10" s="73"/>
      <c r="J10" s="73"/>
      <c r="K10" s="73"/>
      <c r="L10" s="73"/>
      <c r="M10" s="73"/>
      <c r="N10" s="73"/>
      <c r="O10" s="73"/>
      <c r="P10" s="73"/>
      <c r="Q10" s="73"/>
      <c r="R10" s="73"/>
      <c r="S10" s="73"/>
      <c r="T10" s="73"/>
      <c r="U10" s="73"/>
    </row>
    <row r="11" spans="2:21" x14ac:dyDescent="0.25">
      <c r="B11" s="227"/>
      <c r="C11" s="73"/>
      <c r="D11" s="73"/>
      <c r="E11" s="73"/>
      <c r="F11" s="73"/>
      <c r="G11" s="73"/>
      <c r="H11" s="73"/>
      <c r="I11" s="73"/>
      <c r="J11" s="73"/>
      <c r="K11" s="73"/>
      <c r="L11" s="73"/>
      <c r="M11" s="73"/>
      <c r="N11" s="73"/>
      <c r="O11" s="73"/>
      <c r="P11" s="73"/>
      <c r="Q11" s="73"/>
      <c r="R11" s="73"/>
      <c r="S11" s="73"/>
      <c r="T11" s="73"/>
      <c r="U11" s="73"/>
    </row>
    <row r="12" spans="2:21" x14ac:dyDescent="0.25">
      <c r="B12" s="227" t="s">
        <v>200</v>
      </c>
      <c r="C12" s="73" t="s">
        <v>201</v>
      </c>
      <c r="D12" s="73"/>
      <c r="E12" s="73"/>
      <c r="F12" s="73"/>
      <c r="G12" s="73"/>
      <c r="H12" s="73"/>
      <c r="I12" s="73"/>
      <c r="J12" s="73"/>
      <c r="K12" s="73"/>
      <c r="L12" s="73"/>
      <c r="M12" s="73"/>
      <c r="N12" s="73"/>
      <c r="O12" s="73"/>
      <c r="P12" s="73"/>
      <c r="Q12" s="73"/>
      <c r="R12" s="73"/>
      <c r="S12" s="73"/>
      <c r="T12" s="73"/>
      <c r="U12" s="73"/>
    </row>
    <row r="13" spans="2:21" x14ac:dyDescent="0.25">
      <c r="B13" s="227"/>
      <c r="C13" s="229" t="s">
        <v>243</v>
      </c>
      <c r="D13" s="73"/>
      <c r="E13" s="73"/>
      <c r="F13" s="73"/>
      <c r="G13" s="73"/>
      <c r="H13" s="73"/>
      <c r="I13" s="73"/>
      <c r="J13" s="73"/>
      <c r="K13" s="73"/>
      <c r="L13" s="73"/>
      <c r="M13" s="73"/>
      <c r="N13" s="73"/>
      <c r="O13" s="73"/>
      <c r="P13" s="73"/>
      <c r="Q13" s="73"/>
      <c r="R13" s="73"/>
      <c r="S13" s="73"/>
      <c r="T13" s="73"/>
      <c r="U13" s="73"/>
    </row>
    <row r="14" spans="2:21" x14ac:dyDescent="0.25">
      <c r="B14" s="227"/>
      <c r="C14" s="229" t="s">
        <v>202</v>
      </c>
      <c r="D14" s="73"/>
      <c r="E14" s="73"/>
      <c r="F14" s="73"/>
      <c r="G14" s="73"/>
      <c r="H14" s="73"/>
      <c r="I14" s="73"/>
      <c r="J14" s="73"/>
      <c r="K14" s="73"/>
      <c r="L14" s="73"/>
      <c r="M14" s="73"/>
      <c r="N14" s="73"/>
      <c r="O14" s="73"/>
      <c r="P14" s="73"/>
      <c r="Q14" s="73"/>
      <c r="R14" s="73"/>
      <c r="S14" s="73"/>
      <c r="T14" s="73"/>
      <c r="U14" s="73"/>
    </row>
    <row r="15" spans="2:21" x14ac:dyDescent="0.25">
      <c r="B15" s="227"/>
      <c r="C15" s="229" t="s">
        <v>203</v>
      </c>
      <c r="D15" s="73"/>
      <c r="E15" s="73"/>
      <c r="F15" s="73"/>
      <c r="G15" s="73"/>
      <c r="H15" s="73"/>
      <c r="I15" s="73"/>
      <c r="J15" s="73"/>
      <c r="K15" s="73"/>
      <c r="L15" s="73"/>
      <c r="M15" s="73"/>
      <c r="N15" s="73"/>
      <c r="O15" s="73"/>
      <c r="P15" s="73"/>
      <c r="Q15" s="73"/>
      <c r="R15" s="73"/>
      <c r="S15" s="73"/>
      <c r="T15" s="73"/>
      <c r="U15" s="73"/>
    </row>
    <row r="16" spans="2:21" x14ac:dyDescent="0.25">
      <c r="B16" s="227"/>
      <c r="C16" s="229" t="s">
        <v>204</v>
      </c>
      <c r="D16" s="73"/>
      <c r="E16" s="73"/>
      <c r="F16" s="73"/>
      <c r="G16" s="73"/>
      <c r="H16" s="73"/>
      <c r="I16" s="73"/>
      <c r="J16" s="73"/>
      <c r="K16" s="73"/>
      <c r="L16" s="73"/>
      <c r="M16" s="73"/>
      <c r="N16" s="73"/>
      <c r="O16" s="73"/>
      <c r="P16" s="73"/>
      <c r="Q16" s="73"/>
      <c r="R16" s="73"/>
      <c r="S16" s="73"/>
      <c r="T16" s="73"/>
      <c r="U16" s="73"/>
    </row>
    <row r="17" spans="2:21" x14ac:dyDescent="0.25">
      <c r="B17" s="227"/>
      <c r="C17" s="229" t="s">
        <v>205</v>
      </c>
      <c r="D17" s="73"/>
      <c r="E17" s="73"/>
      <c r="F17" s="73"/>
      <c r="G17" s="73"/>
      <c r="H17" s="73"/>
      <c r="I17" s="73"/>
      <c r="J17" s="73"/>
      <c r="K17" s="73"/>
      <c r="L17" s="73"/>
      <c r="M17" s="73"/>
      <c r="N17" s="73"/>
      <c r="O17" s="73"/>
      <c r="P17" s="73"/>
      <c r="Q17" s="73"/>
      <c r="R17" s="73"/>
      <c r="S17" s="73"/>
      <c r="T17" s="73"/>
      <c r="U17" s="73"/>
    </row>
    <row r="18" spans="2:21" x14ac:dyDescent="0.25">
      <c r="B18" s="227"/>
      <c r="C18" s="73"/>
      <c r="D18" s="73"/>
      <c r="E18" s="73"/>
      <c r="F18" s="73"/>
      <c r="G18" s="73"/>
      <c r="H18" s="73"/>
      <c r="I18" s="73"/>
      <c r="J18" s="73"/>
      <c r="K18" s="73"/>
      <c r="L18" s="73"/>
      <c r="M18" s="73"/>
      <c r="N18" s="73"/>
      <c r="O18" s="73"/>
      <c r="P18" s="73"/>
      <c r="Q18" s="73"/>
      <c r="R18" s="73"/>
      <c r="S18" s="73"/>
      <c r="T18" s="73"/>
      <c r="U18" s="73"/>
    </row>
    <row r="19" spans="2:21" ht="14.4" thickBot="1" x14ac:dyDescent="0.3">
      <c r="B19" s="227" t="s">
        <v>206</v>
      </c>
      <c r="C19" s="73" t="s">
        <v>207</v>
      </c>
      <c r="D19" s="73"/>
      <c r="E19" s="73"/>
      <c r="F19" s="73"/>
      <c r="G19" s="73"/>
      <c r="H19" s="73"/>
      <c r="I19" s="73"/>
      <c r="J19" s="73"/>
      <c r="K19" s="73"/>
      <c r="L19" s="73"/>
      <c r="M19" s="73"/>
      <c r="N19" s="73"/>
      <c r="O19" s="73"/>
      <c r="P19" s="73"/>
      <c r="Q19" s="73"/>
      <c r="R19" s="73"/>
      <c r="S19" s="73"/>
      <c r="T19" s="73"/>
      <c r="U19" s="73"/>
    </row>
    <row r="20" spans="2:21" ht="14.4" thickBot="1" x14ac:dyDescent="0.3">
      <c r="B20" s="227"/>
      <c r="C20" s="229" t="s">
        <v>244</v>
      </c>
      <c r="D20" s="73"/>
      <c r="E20" s="73"/>
      <c r="F20" s="73"/>
      <c r="G20" s="73"/>
      <c r="H20" s="73"/>
      <c r="I20" s="73"/>
      <c r="J20" s="73"/>
      <c r="K20" s="73"/>
      <c r="L20" s="73"/>
      <c r="M20" s="73"/>
      <c r="N20" s="73"/>
      <c r="O20" s="230"/>
      <c r="P20" s="73"/>
      <c r="Q20" s="73"/>
      <c r="R20" s="73"/>
      <c r="S20" s="73"/>
      <c r="T20" s="73"/>
      <c r="U20" s="73"/>
    </row>
    <row r="21" spans="2:21" x14ac:dyDescent="0.25">
      <c r="B21" s="227"/>
      <c r="C21" s="229" t="s">
        <v>237</v>
      </c>
      <c r="D21" s="73"/>
      <c r="E21" s="73"/>
      <c r="F21" s="73"/>
      <c r="G21" s="73"/>
      <c r="H21" s="73"/>
      <c r="I21" s="73"/>
      <c r="J21" s="73"/>
      <c r="K21" s="73"/>
      <c r="L21" s="73"/>
      <c r="M21" s="73"/>
      <c r="N21" s="73"/>
      <c r="O21" s="73"/>
      <c r="P21" s="73"/>
      <c r="Q21" s="73"/>
      <c r="R21" s="73"/>
      <c r="S21" s="73"/>
      <c r="T21" s="73"/>
      <c r="U21" s="73"/>
    </row>
    <row r="22" spans="2:21" x14ac:dyDescent="0.25">
      <c r="B22" s="227"/>
      <c r="C22" s="73" t="s">
        <v>236</v>
      </c>
      <c r="D22" s="73"/>
      <c r="E22" s="73"/>
      <c r="F22" s="73"/>
      <c r="G22" s="73"/>
      <c r="H22" s="73"/>
      <c r="I22" s="73"/>
      <c r="J22" s="73"/>
      <c r="K22" s="73"/>
      <c r="L22" s="73"/>
      <c r="M22" s="73"/>
      <c r="N22" s="73"/>
      <c r="O22" s="73"/>
      <c r="P22" s="73"/>
      <c r="Q22" s="73"/>
      <c r="R22" s="73"/>
      <c r="S22" s="73"/>
      <c r="T22" s="73"/>
      <c r="U22" s="73"/>
    </row>
    <row r="23" spans="2:21" x14ac:dyDescent="0.25">
      <c r="B23" s="227"/>
      <c r="C23" s="229" t="s">
        <v>208</v>
      </c>
      <c r="D23" s="73"/>
      <c r="E23" s="73"/>
      <c r="F23" s="73"/>
      <c r="G23" s="73"/>
      <c r="H23" s="73"/>
      <c r="I23" s="73"/>
      <c r="J23" s="73"/>
      <c r="K23" s="73"/>
      <c r="L23" s="73"/>
      <c r="M23" s="73"/>
      <c r="N23" s="73"/>
      <c r="O23" s="73"/>
      <c r="P23" s="73"/>
      <c r="Q23" s="73"/>
      <c r="R23" s="73"/>
      <c r="S23" s="73"/>
      <c r="T23" s="73"/>
      <c r="U23" s="73"/>
    </row>
    <row r="24" spans="2:21" x14ac:dyDescent="0.25">
      <c r="B24" s="227"/>
      <c r="C24" s="73"/>
      <c r="D24" s="73"/>
      <c r="E24" s="73"/>
      <c r="F24" s="73"/>
      <c r="G24" s="73"/>
      <c r="H24" s="73"/>
      <c r="I24" s="73"/>
      <c r="J24" s="73"/>
      <c r="K24" s="73"/>
      <c r="L24" s="73"/>
      <c r="M24" s="73"/>
      <c r="N24" s="73"/>
      <c r="O24" s="73"/>
      <c r="P24" s="73"/>
      <c r="Q24" s="73"/>
      <c r="R24" s="73"/>
      <c r="S24" s="73"/>
      <c r="T24" s="73"/>
      <c r="U24" s="73"/>
    </row>
    <row r="25" spans="2:21" x14ac:dyDescent="0.25">
      <c r="B25" s="227" t="s">
        <v>209</v>
      </c>
      <c r="C25" s="73" t="s">
        <v>210</v>
      </c>
      <c r="D25" s="73"/>
      <c r="E25" s="73"/>
      <c r="F25" s="73"/>
      <c r="G25" s="73"/>
      <c r="H25" s="73"/>
      <c r="I25" s="73"/>
      <c r="J25" s="73"/>
      <c r="K25" s="73"/>
      <c r="L25" s="73"/>
      <c r="M25" s="73"/>
      <c r="N25" s="73"/>
      <c r="O25" s="73"/>
      <c r="P25" s="73"/>
      <c r="Q25" s="73"/>
      <c r="R25" s="73"/>
      <c r="S25" s="73"/>
      <c r="T25" s="73"/>
      <c r="U25" s="73"/>
    </row>
    <row r="26" spans="2:21" x14ac:dyDescent="0.25">
      <c r="B26" s="227"/>
      <c r="C26" s="73"/>
      <c r="D26" s="73"/>
      <c r="E26" s="73"/>
      <c r="F26" s="73"/>
      <c r="G26" s="73"/>
      <c r="H26" s="73"/>
      <c r="I26" s="73"/>
      <c r="J26" s="73"/>
      <c r="K26" s="73"/>
      <c r="L26" s="73"/>
      <c r="M26" s="73"/>
      <c r="N26" s="73"/>
      <c r="O26" s="73"/>
      <c r="P26" s="73"/>
      <c r="Q26" s="73"/>
      <c r="R26" s="73"/>
      <c r="S26" s="73"/>
      <c r="T26" s="73"/>
      <c r="U26" s="73"/>
    </row>
    <row r="27" spans="2:21" ht="13.95" customHeight="1" x14ac:dyDescent="0.25">
      <c r="B27" s="227"/>
      <c r="C27" s="73" t="s">
        <v>211</v>
      </c>
      <c r="D27" s="73"/>
      <c r="E27" s="73"/>
      <c r="F27" s="73"/>
      <c r="G27" s="231">
        <v>9.3100000000000002E-2</v>
      </c>
      <c r="H27" s="73"/>
      <c r="I27" s="135" t="s">
        <v>218</v>
      </c>
      <c r="J27" s="73"/>
      <c r="K27" s="312" t="s">
        <v>376</v>
      </c>
      <c r="L27" s="313"/>
      <c r="M27" s="313"/>
      <c r="N27" s="313"/>
      <c r="O27" s="313"/>
      <c r="P27" s="313"/>
      <c r="Q27" s="313"/>
      <c r="R27" s="313"/>
      <c r="S27" s="313"/>
      <c r="T27" s="314"/>
      <c r="U27" s="73"/>
    </row>
    <row r="28" spans="2:21" ht="14.4" x14ac:dyDescent="0.3">
      <c r="B28" s="227"/>
      <c r="C28" s="73"/>
      <c r="D28" s="73"/>
      <c r="E28" s="73"/>
      <c r="F28" s="73"/>
      <c r="G28" s="73"/>
      <c r="H28" s="73"/>
      <c r="I28" s="232" t="s">
        <v>216</v>
      </c>
      <c r="J28" s="73"/>
      <c r="K28" s="315"/>
      <c r="L28" s="316"/>
      <c r="M28" s="316"/>
      <c r="N28" s="316"/>
      <c r="O28" s="316"/>
      <c r="P28" s="316"/>
      <c r="Q28" s="316"/>
      <c r="R28" s="316"/>
      <c r="S28" s="316"/>
      <c r="T28" s="317"/>
      <c r="U28" s="73"/>
    </row>
    <row r="29" spans="2:21" ht="13.2" customHeight="1" x14ac:dyDescent="0.25">
      <c r="B29" s="227"/>
      <c r="C29" s="73"/>
      <c r="D29" s="73"/>
      <c r="E29" s="73"/>
      <c r="F29" s="73"/>
      <c r="G29" s="73"/>
      <c r="H29" s="73"/>
      <c r="I29" s="73"/>
      <c r="J29" s="73"/>
      <c r="K29" s="315"/>
      <c r="L29" s="316"/>
      <c r="M29" s="316"/>
      <c r="N29" s="316"/>
      <c r="O29" s="316"/>
      <c r="P29" s="316"/>
      <c r="Q29" s="316"/>
      <c r="R29" s="316"/>
      <c r="S29" s="316"/>
      <c r="T29" s="317"/>
      <c r="U29" s="73"/>
    </row>
    <row r="30" spans="2:21" ht="16.95" customHeight="1" x14ac:dyDescent="0.25">
      <c r="B30" s="227"/>
      <c r="C30" s="73"/>
      <c r="D30" s="73"/>
      <c r="E30" s="73"/>
      <c r="F30" s="73"/>
      <c r="G30" s="73"/>
      <c r="H30" s="73"/>
      <c r="I30" s="73"/>
      <c r="J30" s="73"/>
      <c r="K30" s="318"/>
      <c r="L30" s="319"/>
      <c r="M30" s="319"/>
      <c r="N30" s="319"/>
      <c r="O30" s="319"/>
      <c r="P30" s="319"/>
      <c r="Q30" s="319"/>
      <c r="R30" s="319"/>
      <c r="S30" s="319"/>
      <c r="T30" s="320"/>
      <c r="U30" s="73"/>
    </row>
    <row r="31" spans="2:21" x14ac:dyDescent="0.25">
      <c r="B31" s="227"/>
      <c r="C31" s="73"/>
      <c r="D31" s="73"/>
      <c r="E31" s="73"/>
      <c r="F31" s="73"/>
      <c r="G31" s="73"/>
      <c r="H31" s="73"/>
      <c r="I31" s="73"/>
      <c r="J31" s="73"/>
      <c r="K31" s="73"/>
      <c r="L31" s="73"/>
      <c r="M31" s="73"/>
      <c r="N31" s="73"/>
      <c r="O31" s="73"/>
      <c r="P31" s="73"/>
      <c r="Q31" s="73"/>
      <c r="R31" s="73"/>
      <c r="S31" s="73"/>
      <c r="T31" s="73"/>
      <c r="U31" s="73"/>
    </row>
    <row r="32" spans="2:21" x14ac:dyDescent="0.25">
      <c r="B32" s="227"/>
      <c r="C32" s="73" t="s">
        <v>212</v>
      </c>
      <c r="D32" s="73"/>
      <c r="E32" s="73"/>
      <c r="F32" s="73"/>
      <c r="G32" s="73"/>
      <c r="H32" s="73"/>
      <c r="I32" s="135" t="s">
        <v>367</v>
      </c>
      <c r="J32" s="73"/>
      <c r="K32" s="312" t="s">
        <v>213</v>
      </c>
      <c r="L32" s="313"/>
      <c r="M32" s="313"/>
      <c r="N32" s="313"/>
      <c r="O32" s="313"/>
      <c r="P32" s="313"/>
      <c r="Q32" s="313"/>
      <c r="R32" s="313"/>
      <c r="S32" s="313"/>
      <c r="T32" s="314"/>
      <c r="U32" s="73"/>
    </row>
    <row r="33" spans="2:21" ht="14.4" x14ac:dyDescent="0.3">
      <c r="B33" s="227"/>
      <c r="C33" s="73"/>
      <c r="D33" s="73"/>
      <c r="E33" s="73"/>
      <c r="F33" s="73"/>
      <c r="G33" s="73"/>
      <c r="H33" s="73"/>
      <c r="I33" s="232" t="s">
        <v>216</v>
      </c>
      <c r="J33" s="73"/>
      <c r="K33" s="315"/>
      <c r="L33" s="316"/>
      <c r="M33" s="316"/>
      <c r="N33" s="316"/>
      <c r="O33" s="316"/>
      <c r="P33" s="316"/>
      <c r="Q33" s="316"/>
      <c r="R33" s="316"/>
      <c r="S33" s="316"/>
      <c r="T33" s="317"/>
      <c r="U33" s="73"/>
    </row>
    <row r="34" spans="2:21" x14ac:dyDescent="0.25">
      <c r="B34" s="227"/>
      <c r="C34" s="73"/>
      <c r="D34" s="73"/>
      <c r="E34" s="73"/>
      <c r="F34" s="73"/>
      <c r="G34" s="73"/>
      <c r="H34" s="73"/>
      <c r="I34" s="73"/>
      <c r="J34" s="73"/>
      <c r="K34" s="315"/>
      <c r="L34" s="316"/>
      <c r="M34" s="316"/>
      <c r="N34" s="316"/>
      <c r="O34" s="316"/>
      <c r="P34" s="316"/>
      <c r="Q34" s="316"/>
      <c r="R34" s="316"/>
      <c r="S34" s="316"/>
      <c r="T34" s="317"/>
      <c r="U34" s="73"/>
    </row>
    <row r="35" spans="2:21" x14ac:dyDescent="0.25">
      <c r="B35" s="227"/>
      <c r="C35" s="73"/>
      <c r="D35" s="73"/>
      <c r="E35" s="73"/>
      <c r="F35" s="73"/>
      <c r="G35" s="73"/>
      <c r="H35" s="73"/>
      <c r="I35" s="73"/>
      <c r="J35" s="73"/>
      <c r="K35" s="318"/>
      <c r="L35" s="319"/>
      <c r="M35" s="319"/>
      <c r="N35" s="319"/>
      <c r="O35" s="319"/>
      <c r="P35" s="319"/>
      <c r="Q35" s="319"/>
      <c r="R35" s="319"/>
      <c r="S35" s="319"/>
      <c r="T35" s="320"/>
      <c r="U35" s="73"/>
    </row>
    <row r="36" spans="2:21" x14ac:dyDescent="0.25">
      <c r="B36" s="227"/>
      <c r="C36" s="73"/>
      <c r="D36" s="73"/>
      <c r="E36" s="73"/>
      <c r="F36" s="73"/>
      <c r="G36" s="73"/>
      <c r="H36" s="73"/>
      <c r="I36" s="73"/>
      <c r="J36" s="73"/>
      <c r="K36" s="73"/>
      <c r="L36" s="73"/>
      <c r="M36" s="73"/>
      <c r="N36" s="73"/>
      <c r="O36" s="73"/>
      <c r="P36" s="73"/>
      <c r="Q36" s="73"/>
      <c r="R36" s="73"/>
      <c r="S36" s="73"/>
      <c r="T36" s="73"/>
      <c r="U36" s="73"/>
    </row>
    <row r="37" spans="2:21" x14ac:dyDescent="0.25">
      <c r="B37" s="227"/>
      <c r="C37" s="73" t="s">
        <v>214</v>
      </c>
      <c r="D37" s="73"/>
      <c r="E37" s="73"/>
      <c r="F37" s="73"/>
      <c r="G37" s="73"/>
      <c r="H37" s="73"/>
      <c r="I37" s="135" t="s">
        <v>215</v>
      </c>
      <c r="J37" s="73"/>
      <c r="K37" s="312" t="s">
        <v>217</v>
      </c>
      <c r="L37" s="313"/>
      <c r="M37" s="313"/>
      <c r="N37" s="313"/>
      <c r="O37" s="313"/>
      <c r="P37" s="313"/>
      <c r="Q37" s="313"/>
      <c r="R37" s="313"/>
      <c r="S37" s="313"/>
      <c r="T37" s="314"/>
      <c r="U37" s="73"/>
    </row>
    <row r="38" spans="2:21" ht="14.4" x14ac:dyDescent="0.3">
      <c r="B38" s="227"/>
      <c r="C38" s="73"/>
      <c r="D38" s="73"/>
      <c r="E38" s="73"/>
      <c r="F38" s="73"/>
      <c r="G38" s="73"/>
      <c r="H38" s="73"/>
      <c r="I38" s="232" t="s">
        <v>216</v>
      </c>
      <c r="J38" s="73"/>
      <c r="K38" s="315"/>
      <c r="L38" s="316"/>
      <c r="M38" s="316"/>
      <c r="N38" s="316"/>
      <c r="O38" s="316"/>
      <c r="P38" s="316"/>
      <c r="Q38" s="316"/>
      <c r="R38" s="316"/>
      <c r="S38" s="316"/>
      <c r="T38" s="317"/>
      <c r="U38" s="73"/>
    </row>
    <row r="39" spans="2:21" x14ac:dyDescent="0.25">
      <c r="B39" s="227"/>
      <c r="C39" s="73"/>
      <c r="D39" s="73"/>
      <c r="E39" s="73"/>
      <c r="F39" s="73"/>
      <c r="G39" s="73"/>
      <c r="H39" s="73"/>
      <c r="I39" s="73"/>
      <c r="J39" s="73"/>
      <c r="K39" s="318"/>
      <c r="L39" s="319"/>
      <c r="M39" s="319"/>
      <c r="N39" s="319"/>
      <c r="O39" s="319"/>
      <c r="P39" s="319"/>
      <c r="Q39" s="319"/>
      <c r="R39" s="319"/>
      <c r="S39" s="319"/>
      <c r="T39" s="320"/>
      <c r="U39" s="73"/>
    </row>
    <row r="40" spans="2:21" x14ac:dyDescent="0.25">
      <c r="B40" s="227"/>
      <c r="C40" s="73"/>
      <c r="D40" s="73"/>
      <c r="E40" s="73"/>
      <c r="F40" s="73"/>
      <c r="G40" s="73"/>
      <c r="H40" s="73"/>
      <c r="I40" s="73"/>
      <c r="J40" s="73"/>
      <c r="K40" s="73"/>
      <c r="L40" s="73"/>
      <c r="M40" s="73"/>
      <c r="N40" s="73"/>
      <c r="O40" s="73"/>
      <c r="P40" s="73"/>
      <c r="Q40" s="73"/>
      <c r="R40" s="73"/>
      <c r="S40" s="73"/>
      <c r="T40" s="73"/>
      <c r="U40" s="73"/>
    </row>
    <row r="41" spans="2:21" ht="13.95" customHeight="1" x14ac:dyDescent="0.25">
      <c r="B41" s="227"/>
      <c r="C41" s="73" t="s">
        <v>364</v>
      </c>
      <c r="D41" s="73"/>
      <c r="E41" s="73"/>
      <c r="F41" s="73"/>
      <c r="G41" s="73"/>
      <c r="H41" s="73"/>
      <c r="I41" s="135" t="s">
        <v>365</v>
      </c>
      <c r="J41" s="73"/>
      <c r="K41" s="321" t="s">
        <v>366</v>
      </c>
      <c r="L41" s="321"/>
      <c r="M41" s="321"/>
      <c r="N41" s="321"/>
      <c r="O41" s="321"/>
      <c r="P41" s="321"/>
      <c r="Q41" s="321"/>
      <c r="R41" s="321"/>
      <c r="S41" s="321"/>
      <c r="T41" s="321"/>
      <c r="U41" s="73"/>
    </row>
    <row r="42" spans="2:21" ht="14.4" x14ac:dyDescent="0.3">
      <c r="B42" s="227"/>
      <c r="C42" s="73"/>
      <c r="D42" s="73"/>
      <c r="E42" s="73"/>
      <c r="F42" s="73"/>
      <c r="G42" s="73"/>
      <c r="H42" s="73"/>
      <c r="I42" s="232" t="s">
        <v>216</v>
      </c>
      <c r="J42" s="73"/>
      <c r="K42" s="321"/>
      <c r="L42" s="321"/>
      <c r="M42" s="321"/>
      <c r="N42" s="321"/>
      <c r="O42" s="321"/>
      <c r="P42" s="321"/>
      <c r="Q42" s="321"/>
      <c r="R42" s="321"/>
      <c r="S42" s="321"/>
      <c r="T42" s="321"/>
      <c r="U42" s="73"/>
    </row>
    <row r="43" spans="2:21" x14ac:dyDescent="0.25">
      <c r="B43" s="227"/>
      <c r="C43" s="73"/>
      <c r="D43" s="73"/>
      <c r="E43" s="73"/>
      <c r="F43" s="73"/>
      <c r="G43" s="73"/>
      <c r="H43" s="73"/>
      <c r="I43" s="73"/>
      <c r="J43" s="73"/>
      <c r="K43" s="73"/>
      <c r="L43" s="73"/>
      <c r="M43" s="73"/>
      <c r="N43" s="73"/>
      <c r="O43" s="73"/>
      <c r="P43" s="73"/>
      <c r="Q43" s="73"/>
      <c r="R43" s="73"/>
      <c r="S43" s="73"/>
      <c r="T43" s="73"/>
      <c r="U43" s="73"/>
    </row>
    <row r="44" spans="2:21" ht="13.95" customHeight="1" x14ac:dyDescent="0.25">
      <c r="B44" s="227"/>
      <c r="C44" s="73" t="s">
        <v>219</v>
      </c>
      <c r="D44" s="73"/>
      <c r="E44" s="73"/>
      <c r="F44" s="73"/>
      <c r="G44" s="73"/>
      <c r="H44" s="73"/>
      <c r="I44" s="135" t="s">
        <v>368</v>
      </c>
      <c r="J44" s="73"/>
      <c r="K44" s="312" t="s">
        <v>369</v>
      </c>
      <c r="L44" s="313"/>
      <c r="M44" s="313"/>
      <c r="N44" s="313"/>
      <c r="O44" s="313"/>
      <c r="P44" s="313"/>
      <c r="Q44" s="313"/>
      <c r="R44" s="313"/>
      <c r="S44" s="313"/>
      <c r="T44" s="314"/>
      <c r="U44" s="73"/>
    </row>
    <row r="45" spans="2:21" ht="14.4" x14ac:dyDescent="0.3">
      <c r="B45" s="227"/>
      <c r="C45" s="73"/>
      <c r="D45" s="73"/>
      <c r="E45" s="73"/>
      <c r="F45" s="73"/>
      <c r="G45" s="73"/>
      <c r="H45" s="73"/>
      <c r="I45" s="232" t="s">
        <v>216</v>
      </c>
      <c r="J45" s="73"/>
      <c r="K45" s="318"/>
      <c r="L45" s="319"/>
      <c r="M45" s="319"/>
      <c r="N45" s="319"/>
      <c r="O45" s="319"/>
      <c r="P45" s="319"/>
      <c r="Q45" s="319"/>
      <c r="R45" s="319"/>
      <c r="S45" s="319"/>
      <c r="T45" s="320"/>
      <c r="U45" s="73"/>
    </row>
    <row r="46" spans="2:21" x14ac:dyDescent="0.25">
      <c r="B46" s="227"/>
      <c r="C46" s="73"/>
      <c r="D46" s="73"/>
      <c r="E46" s="73"/>
      <c r="F46" s="73"/>
      <c r="G46" s="73"/>
      <c r="H46" s="73"/>
      <c r="I46" s="73"/>
      <c r="J46" s="73"/>
      <c r="K46" s="73"/>
      <c r="L46" s="73"/>
      <c r="M46" s="73"/>
      <c r="N46" s="73"/>
      <c r="O46" s="73"/>
      <c r="P46" s="73"/>
      <c r="Q46" s="73"/>
      <c r="R46" s="73"/>
      <c r="S46" s="73"/>
      <c r="T46" s="73"/>
      <c r="U46" s="73"/>
    </row>
    <row r="47" spans="2:21" x14ac:dyDescent="0.25">
      <c r="B47" s="227"/>
      <c r="C47" s="73" t="s">
        <v>221</v>
      </c>
      <c r="D47" s="73"/>
      <c r="E47" s="73"/>
      <c r="F47" s="73"/>
      <c r="G47" s="73"/>
      <c r="H47" s="73"/>
      <c r="I47" s="135" t="s">
        <v>370</v>
      </c>
      <c r="J47" s="73"/>
      <c r="K47" s="312" t="s">
        <v>371</v>
      </c>
      <c r="L47" s="313"/>
      <c r="M47" s="313"/>
      <c r="N47" s="313"/>
      <c r="O47" s="313"/>
      <c r="P47" s="313"/>
      <c r="Q47" s="313"/>
      <c r="R47" s="313"/>
      <c r="S47" s="313"/>
      <c r="T47" s="314"/>
      <c r="U47" s="73"/>
    </row>
    <row r="48" spans="2:21" ht="14.4" x14ac:dyDescent="0.3">
      <c r="B48" s="227"/>
      <c r="C48" s="73" t="s">
        <v>222</v>
      </c>
      <c r="D48" s="73"/>
      <c r="E48" s="73"/>
      <c r="F48" s="73"/>
      <c r="G48" s="73"/>
      <c r="H48" s="73"/>
      <c r="I48" s="232" t="s">
        <v>216</v>
      </c>
      <c r="J48" s="73"/>
      <c r="K48" s="318"/>
      <c r="L48" s="319"/>
      <c r="M48" s="319"/>
      <c r="N48" s="319"/>
      <c r="O48" s="319"/>
      <c r="P48" s="319"/>
      <c r="Q48" s="319"/>
      <c r="R48" s="319"/>
      <c r="S48" s="319"/>
      <c r="T48" s="320"/>
      <c r="U48" s="73"/>
    </row>
    <row r="49" spans="2:21" x14ac:dyDescent="0.25">
      <c r="B49" s="227"/>
      <c r="C49" s="73"/>
      <c r="D49" s="73"/>
      <c r="E49" s="73"/>
      <c r="F49" s="73"/>
      <c r="G49" s="73"/>
      <c r="H49" s="73"/>
      <c r="I49" s="73"/>
      <c r="J49" s="73"/>
      <c r="K49" s="73"/>
      <c r="L49" s="73"/>
      <c r="M49" s="73"/>
      <c r="N49" s="73"/>
      <c r="O49" s="73"/>
      <c r="P49" s="73"/>
      <c r="Q49" s="73"/>
      <c r="R49" s="73"/>
      <c r="S49" s="73"/>
      <c r="T49" s="73"/>
      <c r="U49" s="73"/>
    </row>
    <row r="50" spans="2:21" x14ac:dyDescent="0.25">
      <c r="B50" s="227"/>
      <c r="C50" s="73"/>
      <c r="D50" s="73"/>
      <c r="E50" s="73"/>
      <c r="F50" s="73"/>
      <c r="G50" s="73"/>
      <c r="H50" s="73"/>
      <c r="I50" s="73"/>
      <c r="J50" s="73"/>
      <c r="K50" s="73"/>
      <c r="L50" s="73"/>
      <c r="M50" s="73"/>
      <c r="N50" s="73"/>
      <c r="O50" s="73"/>
      <c r="P50" s="73"/>
      <c r="Q50" s="73"/>
      <c r="R50" s="73"/>
      <c r="S50" s="73"/>
      <c r="T50" s="73"/>
      <c r="U50" s="73"/>
    </row>
    <row r="51" spans="2:21" x14ac:dyDescent="0.25">
      <c r="B51" s="227"/>
      <c r="C51" s="73" t="s">
        <v>223</v>
      </c>
      <c r="D51" s="73"/>
      <c r="E51" s="73"/>
      <c r="F51" s="73"/>
      <c r="G51" s="73"/>
      <c r="H51" s="73"/>
      <c r="I51" s="135" t="s">
        <v>372</v>
      </c>
      <c r="J51" s="73"/>
      <c r="K51" s="312" t="s">
        <v>224</v>
      </c>
      <c r="L51" s="313"/>
      <c r="M51" s="313"/>
      <c r="N51" s="313"/>
      <c r="O51" s="313"/>
      <c r="P51" s="313"/>
      <c r="Q51" s="313"/>
      <c r="R51" s="313"/>
      <c r="S51" s="313"/>
      <c r="T51" s="314"/>
      <c r="U51" s="73"/>
    </row>
    <row r="52" spans="2:21" ht="14.4" x14ac:dyDescent="0.3">
      <c r="B52" s="227"/>
      <c r="C52" s="73"/>
      <c r="D52" s="73"/>
      <c r="E52" s="73"/>
      <c r="F52" s="73"/>
      <c r="G52" s="73"/>
      <c r="H52" s="73"/>
      <c r="I52" s="232" t="s">
        <v>216</v>
      </c>
      <c r="J52" s="73"/>
      <c r="K52" s="318"/>
      <c r="L52" s="319"/>
      <c r="M52" s="319"/>
      <c r="N52" s="319"/>
      <c r="O52" s="319"/>
      <c r="P52" s="319"/>
      <c r="Q52" s="319"/>
      <c r="R52" s="319"/>
      <c r="S52" s="319"/>
      <c r="T52" s="320"/>
      <c r="U52" s="73"/>
    </row>
    <row r="53" spans="2:21" x14ac:dyDescent="0.25">
      <c r="B53" s="227"/>
      <c r="C53" s="73"/>
      <c r="D53" s="73"/>
      <c r="E53" s="73"/>
      <c r="F53" s="73"/>
      <c r="G53" s="73"/>
      <c r="H53" s="73"/>
      <c r="I53" s="73"/>
      <c r="J53" s="73"/>
      <c r="K53" s="73"/>
      <c r="L53" s="73"/>
      <c r="M53" s="73"/>
      <c r="N53" s="73"/>
      <c r="O53" s="73"/>
      <c r="P53" s="73"/>
      <c r="Q53" s="73"/>
      <c r="R53" s="73"/>
      <c r="S53" s="73"/>
      <c r="T53" s="73"/>
      <c r="U53" s="73"/>
    </row>
    <row r="54" spans="2:21" ht="13.95" customHeight="1" x14ac:dyDescent="0.25">
      <c r="B54" s="227"/>
      <c r="C54" s="73" t="s">
        <v>225</v>
      </c>
      <c r="D54" s="73"/>
      <c r="E54" s="73"/>
      <c r="F54" s="73"/>
      <c r="G54" s="73"/>
      <c r="H54" s="73"/>
      <c r="I54" s="135" t="s">
        <v>373</v>
      </c>
      <c r="J54" s="73"/>
      <c r="K54" s="312" t="s">
        <v>226</v>
      </c>
      <c r="L54" s="313"/>
      <c r="M54" s="313"/>
      <c r="N54" s="313"/>
      <c r="O54" s="313"/>
      <c r="P54" s="313"/>
      <c r="Q54" s="313"/>
      <c r="R54" s="313"/>
      <c r="S54" s="313"/>
      <c r="T54" s="314"/>
      <c r="U54" s="73"/>
    </row>
    <row r="55" spans="2:21" ht="22.2" customHeight="1" x14ac:dyDescent="0.3">
      <c r="B55" s="227"/>
      <c r="C55" s="73"/>
      <c r="D55" s="73"/>
      <c r="E55" s="73"/>
      <c r="F55" s="73"/>
      <c r="G55" s="73"/>
      <c r="H55" s="73"/>
      <c r="I55" s="232" t="s">
        <v>216</v>
      </c>
      <c r="J55" s="73"/>
      <c r="K55" s="315"/>
      <c r="L55" s="316"/>
      <c r="M55" s="316"/>
      <c r="N55" s="316"/>
      <c r="O55" s="316"/>
      <c r="P55" s="316"/>
      <c r="Q55" s="316"/>
      <c r="R55" s="316"/>
      <c r="S55" s="316"/>
      <c r="T55" s="317"/>
      <c r="U55" s="73"/>
    </row>
    <row r="56" spans="2:21" ht="24.6" customHeight="1" x14ac:dyDescent="0.25">
      <c r="B56" s="227"/>
      <c r="C56" s="73"/>
      <c r="D56" s="73"/>
      <c r="E56" s="73"/>
      <c r="F56" s="73"/>
      <c r="G56" s="73"/>
      <c r="H56" s="73"/>
      <c r="I56" s="73"/>
      <c r="J56" s="73"/>
      <c r="K56" s="318"/>
      <c r="L56" s="319"/>
      <c r="M56" s="319"/>
      <c r="N56" s="319"/>
      <c r="O56" s="319"/>
      <c r="P56" s="319"/>
      <c r="Q56" s="319"/>
      <c r="R56" s="319"/>
      <c r="S56" s="319"/>
      <c r="T56" s="320"/>
      <c r="U56" s="73"/>
    </row>
    <row r="57" spans="2:21" x14ac:dyDescent="0.25">
      <c r="B57" s="227"/>
      <c r="C57" s="73"/>
      <c r="D57" s="73"/>
      <c r="E57" s="73"/>
      <c r="F57" s="73"/>
      <c r="G57" s="73"/>
      <c r="H57" s="73"/>
      <c r="I57" s="73"/>
      <c r="J57" s="73"/>
      <c r="K57" s="73"/>
      <c r="L57" s="73"/>
      <c r="M57" s="73"/>
      <c r="N57" s="73"/>
      <c r="O57" s="73"/>
      <c r="P57" s="73"/>
      <c r="Q57" s="73"/>
      <c r="R57" s="73"/>
      <c r="S57" s="73"/>
      <c r="T57" s="73"/>
      <c r="U57" s="73"/>
    </row>
    <row r="58" spans="2:21" x14ac:dyDescent="0.25">
      <c r="B58" s="227"/>
      <c r="C58" s="73" t="s">
        <v>227</v>
      </c>
      <c r="D58" s="73"/>
      <c r="E58" s="73"/>
      <c r="F58" s="73"/>
      <c r="G58" s="73"/>
      <c r="H58" s="73"/>
      <c r="I58" s="135" t="s">
        <v>374</v>
      </c>
      <c r="J58" s="73"/>
      <c r="K58" s="312" t="s">
        <v>228</v>
      </c>
      <c r="L58" s="313"/>
      <c r="M58" s="313"/>
      <c r="N58" s="313"/>
      <c r="O58" s="313"/>
      <c r="P58" s="313"/>
      <c r="Q58" s="313"/>
      <c r="R58" s="313"/>
      <c r="S58" s="313"/>
      <c r="T58" s="314"/>
      <c r="U58" s="73"/>
    </row>
    <row r="59" spans="2:21" ht="14.4" x14ac:dyDescent="0.3">
      <c r="B59" s="227"/>
      <c r="C59" s="73"/>
      <c r="D59" s="73"/>
      <c r="E59" s="73"/>
      <c r="F59" s="73"/>
      <c r="G59" s="73"/>
      <c r="H59" s="73"/>
      <c r="I59" s="232" t="s">
        <v>216</v>
      </c>
      <c r="J59" s="73"/>
      <c r="K59" s="315"/>
      <c r="L59" s="316"/>
      <c r="M59" s="316"/>
      <c r="N59" s="316"/>
      <c r="O59" s="316"/>
      <c r="P59" s="316"/>
      <c r="Q59" s="316"/>
      <c r="R59" s="316"/>
      <c r="S59" s="316"/>
      <c r="T59" s="317"/>
      <c r="U59" s="73"/>
    </row>
    <row r="60" spans="2:21" x14ac:dyDescent="0.25">
      <c r="B60" s="227"/>
      <c r="C60" s="73"/>
      <c r="D60" s="73"/>
      <c r="E60" s="73"/>
      <c r="F60" s="73"/>
      <c r="G60" s="73"/>
      <c r="H60" s="73"/>
      <c r="I60" s="73"/>
      <c r="J60" s="73"/>
      <c r="K60" s="315"/>
      <c r="L60" s="316"/>
      <c r="M60" s="316"/>
      <c r="N60" s="316"/>
      <c r="O60" s="316"/>
      <c r="P60" s="316"/>
      <c r="Q60" s="316"/>
      <c r="R60" s="316"/>
      <c r="S60" s="316"/>
      <c r="T60" s="317"/>
      <c r="U60" s="73"/>
    </row>
    <row r="61" spans="2:21" x14ac:dyDescent="0.25">
      <c r="B61" s="227"/>
      <c r="C61" s="73"/>
      <c r="D61" s="73"/>
      <c r="E61" s="73"/>
      <c r="F61" s="73"/>
      <c r="G61" s="73"/>
      <c r="H61" s="73"/>
      <c r="I61" s="73"/>
      <c r="J61" s="73"/>
      <c r="K61" s="318"/>
      <c r="L61" s="319"/>
      <c r="M61" s="319"/>
      <c r="N61" s="319"/>
      <c r="O61" s="319"/>
      <c r="P61" s="319"/>
      <c r="Q61" s="319"/>
      <c r="R61" s="319"/>
      <c r="S61" s="319"/>
      <c r="T61" s="320"/>
      <c r="U61" s="73"/>
    </row>
    <row r="62" spans="2:21" x14ac:dyDescent="0.25">
      <c r="B62" s="227"/>
      <c r="C62" s="73"/>
      <c r="D62" s="73"/>
      <c r="E62" s="73"/>
      <c r="F62" s="73"/>
      <c r="G62" s="73"/>
      <c r="H62" s="73"/>
      <c r="I62" s="73"/>
      <c r="J62" s="73"/>
      <c r="K62" s="73"/>
      <c r="L62" s="73"/>
      <c r="M62" s="73"/>
      <c r="N62" s="73"/>
      <c r="O62" s="73"/>
      <c r="P62" s="73"/>
      <c r="Q62" s="73"/>
      <c r="R62" s="73"/>
      <c r="S62" s="73"/>
      <c r="T62" s="73"/>
      <c r="U62" s="73"/>
    </row>
    <row r="63" spans="2:21" x14ac:dyDescent="0.25">
      <c r="B63" s="227"/>
      <c r="C63" s="73" t="s">
        <v>229</v>
      </c>
      <c r="D63" s="73"/>
      <c r="E63" s="73"/>
      <c r="F63" s="73"/>
      <c r="G63" s="73"/>
      <c r="H63" s="73"/>
      <c r="I63" s="135" t="s">
        <v>375</v>
      </c>
      <c r="J63" s="73"/>
      <c r="K63" s="312" t="s">
        <v>230</v>
      </c>
      <c r="L63" s="313"/>
      <c r="M63" s="313"/>
      <c r="N63" s="313"/>
      <c r="O63" s="313"/>
      <c r="P63" s="313"/>
      <c r="Q63" s="313"/>
      <c r="R63" s="313"/>
      <c r="S63" s="313"/>
      <c r="T63" s="314"/>
      <c r="U63" s="73"/>
    </row>
    <row r="64" spans="2:21" ht="14.4" x14ac:dyDescent="0.3">
      <c r="B64" s="227"/>
      <c r="C64" s="73"/>
      <c r="D64" s="73"/>
      <c r="E64" s="73"/>
      <c r="F64" s="73"/>
      <c r="G64" s="73"/>
      <c r="H64" s="73"/>
      <c r="I64" s="232" t="s">
        <v>216</v>
      </c>
      <c r="J64" s="73"/>
      <c r="K64" s="315"/>
      <c r="L64" s="316"/>
      <c r="M64" s="316"/>
      <c r="N64" s="316"/>
      <c r="O64" s="316"/>
      <c r="P64" s="316"/>
      <c r="Q64" s="316"/>
      <c r="R64" s="316"/>
      <c r="S64" s="316"/>
      <c r="T64" s="317"/>
      <c r="U64" s="73"/>
    </row>
    <row r="65" spans="2:21" x14ac:dyDescent="0.25">
      <c r="B65" s="227"/>
      <c r="C65" s="73"/>
      <c r="D65" s="73"/>
      <c r="E65" s="73"/>
      <c r="F65" s="73"/>
      <c r="G65" s="73"/>
      <c r="H65" s="73"/>
      <c r="I65" s="73"/>
      <c r="J65" s="73"/>
      <c r="K65" s="315"/>
      <c r="L65" s="316"/>
      <c r="M65" s="316"/>
      <c r="N65" s="316"/>
      <c r="O65" s="316"/>
      <c r="P65" s="316"/>
      <c r="Q65" s="316"/>
      <c r="R65" s="316"/>
      <c r="S65" s="316"/>
      <c r="T65" s="317"/>
      <c r="U65" s="73"/>
    </row>
    <row r="66" spans="2:21" x14ac:dyDescent="0.25">
      <c r="B66" s="227"/>
      <c r="C66" s="73"/>
      <c r="D66" s="73"/>
      <c r="E66" s="73"/>
      <c r="F66" s="73"/>
      <c r="G66" s="73"/>
      <c r="H66" s="73"/>
      <c r="I66" s="73"/>
      <c r="J66" s="73"/>
      <c r="K66" s="318"/>
      <c r="L66" s="319"/>
      <c r="M66" s="319"/>
      <c r="N66" s="319"/>
      <c r="O66" s="319"/>
      <c r="P66" s="319"/>
      <c r="Q66" s="319"/>
      <c r="R66" s="319"/>
      <c r="S66" s="319"/>
      <c r="T66" s="320"/>
      <c r="U66" s="73"/>
    </row>
    <row r="67" spans="2:21" x14ac:dyDescent="0.25">
      <c r="B67" s="227"/>
      <c r="C67" s="73"/>
      <c r="D67" s="73"/>
      <c r="E67" s="73"/>
      <c r="F67" s="73"/>
      <c r="G67" s="73"/>
      <c r="H67" s="73"/>
      <c r="I67" s="73"/>
      <c r="J67" s="73"/>
      <c r="K67" s="73"/>
      <c r="L67" s="73"/>
      <c r="M67" s="73"/>
      <c r="N67" s="73"/>
      <c r="O67" s="73"/>
      <c r="P67" s="73"/>
      <c r="Q67" s="73"/>
      <c r="R67" s="73"/>
      <c r="S67" s="73"/>
      <c r="T67" s="73"/>
      <c r="U67" s="73"/>
    </row>
    <row r="68" spans="2:21" ht="14.4" x14ac:dyDescent="0.3">
      <c r="B68" s="227"/>
      <c r="C68" s="73" t="s">
        <v>231</v>
      </c>
      <c r="D68" s="73"/>
      <c r="E68" s="73"/>
      <c r="F68" s="73"/>
      <c r="G68" s="73"/>
      <c r="H68" s="73"/>
      <c r="I68" s="232" t="s">
        <v>232</v>
      </c>
      <c r="J68" s="73"/>
      <c r="K68" s="312" t="s">
        <v>238</v>
      </c>
      <c r="L68" s="313"/>
      <c r="M68" s="313"/>
      <c r="N68" s="313"/>
      <c r="O68" s="313"/>
      <c r="P68" s="313"/>
      <c r="Q68" s="313"/>
      <c r="R68" s="313"/>
      <c r="S68" s="313"/>
      <c r="T68" s="314"/>
      <c r="U68" s="73"/>
    </row>
    <row r="69" spans="2:21" x14ac:dyDescent="0.25">
      <c r="B69" s="227"/>
      <c r="C69" s="73"/>
      <c r="D69" s="73"/>
      <c r="E69" s="73"/>
      <c r="F69" s="73"/>
      <c r="G69" s="73"/>
      <c r="H69" s="73"/>
      <c r="I69" s="73"/>
      <c r="J69" s="73"/>
      <c r="K69" s="318"/>
      <c r="L69" s="319"/>
      <c r="M69" s="319"/>
      <c r="N69" s="319"/>
      <c r="O69" s="319"/>
      <c r="P69" s="319"/>
      <c r="Q69" s="319"/>
      <c r="R69" s="319"/>
      <c r="S69" s="319"/>
      <c r="T69" s="320"/>
      <c r="U69" s="73"/>
    </row>
    <row r="70" spans="2:21" x14ac:dyDescent="0.25">
      <c r="B70" s="227"/>
      <c r="C70" s="73"/>
      <c r="D70" s="73"/>
      <c r="E70" s="73"/>
      <c r="F70" s="73"/>
      <c r="G70" s="73"/>
      <c r="H70" s="73"/>
      <c r="I70" s="73"/>
      <c r="J70" s="73"/>
      <c r="K70" s="73"/>
      <c r="L70" s="73"/>
      <c r="M70" s="73"/>
      <c r="N70" s="73"/>
      <c r="O70" s="73"/>
      <c r="P70" s="73"/>
      <c r="Q70" s="73"/>
      <c r="R70" s="73"/>
      <c r="S70" s="73"/>
      <c r="T70" s="73"/>
      <c r="U70" s="73"/>
    </row>
    <row r="71" spans="2:21" ht="14.4" customHeight="1" x14ac:dyDescent="0.3">
      <c r="B71" s="227"/>
      <c r="C71" s="73" t="s">
        <v>239</v>
      </c>
      <c r="D71" s="73"/>
      <c r="E71" s="73"/>
      <c r="F71" s="73"/>
      <c r="G71" s="73"/>
      <c r="H71" s="73"/>
      <c r="I71" s="232" t="s">
        <v>240</v>
      </c>
      <c r="J71" s="73"/>
      <c r="K71" s="321" t="s">
        <v>241</v>
      </c>
      <c r="L71" s="321"/>
      <c r="M71" s="321"/>
      <c r="N71" s="321"/>
      <c r="O71" s="321"/>
      <c r="P71" s="321"/>
      <c r="Q71" s="321"/>
      <c r="R71" s="321"/>
      <c r="S71" s="321"/>
      <c r="T71" s="321"/>
      <c r="U71" s="73"/>
    </row>
    <row r="72" spans="2:21" ht="22.2" customHeight="1" x14ac:dyDescent="0.25">
      <c r="B72" s="227"/>
      <c r="C72" s="73"/>
      <c r="D72" s="73"/>
      <c r="E72" s="73"/>
      <c r="F72" s="73"/>
      <c r="G72" s="73"/>
      <c r="H72" s="73"/>
      <c r="I72" s="73"/>
      <c r="J72" s="73"/>
      <c r="K72" s="321"/>
      <c r="L72" s="321"/>
      <c r="M72" s="321"/>
      <c r="N72" s="321"/>
      <c r="O72" s="321"/>
      <c r="P72" s="321"/>
      <c r="Q72" s="321"/>
      <c r="R72" s="321"/>
      <c r="S72" s="321"/>
      <c r="T72" s="321"/>
      <c r="U72" s="73"/>
    </row>
    <row r="73" spans="2:21" ht="24.6" customHeight="1" x14ac:dyDescent="0.25">
      <c r="B73" s="227"/>
      <c r="C73" s="73"/>
      <c r="D73" s="73"/>
      <c r="E73" s="73"/>
      <c r="F73" s="73"/>
      <c r="G73" s="73"/>
      <c r="H73" s="73"/>
      <c r="I73" s="73"/>
      <c r="J73" s="73"/>
      <c r="K73" s="321"/>
      <c r="L73" s="321"/>
      <c r="M73" s="321"/>
      <c r="N73" s="321"/>
      <c r="O73" s="321"/>
      <c r="P73" s="321"/>
      <c r="Q73" s="321"/>
      <c r="R73" s="321"/>
      <c r="S73" s="321"/>
      <c r="T73" s="321"/>
      <c r="U73" s="73"/>
    </row>
    <row r="74" spans="2:21" ht="20.399999999999999" customHeight="1" x14ac:dyDescent="0.25">
      <c r="B74" s="227"/>
      <c r="C74" s="73"/>
      <c r="D74" s="73"/>
      <c r="E74" s="73"/>
      <c r="F74" s="73"/>
      <c r="G74" s="73"/>
      <c r="H74" s="73"/>
      <c r="I74" s="73"/>
      <c r="J74" s="73"/>
      <c r="K74" s="321"/>
      <c r="L74" s="321"/>
      <c r="M74" s="321"/>
      <c r="N74" s="321"/>
      <c r="O74" s="321"/>
      <c r="P74" s="321"/>
      <c r="Q74" s="321"/>
      <c r="R74" s="321"/>
      <c r="S74" s="321"/>
      <c r="T74" s="321"/>
      <c r="U74" s="73"/>
    </row>
    <row r="75" spans="2:21" ht="15.6" customHeight="1" x14ac:dyDescent="0.25">
      <c r="B75" s="227"/>
      <c r="C75" s="73"/>
      <c r="D75" s="73"/>
      <c r="E75" s="73"/>
      <c r="F75" s="73"/>
      <c r="G75" s="73"/>
      <c r="H75" s="73"/>
      <c r="I75" s="73"/>
      <c r="J75" s="73"/>
      <c r="K75" s="73"/>
      <c r="L75" s="73"/>
      <c r="M75" s="73"/>
      <c r="N75" s="73"/>
      <c r="O75" s="73"/>
      <c r="P75" s="73"/>
      <c r="Q75" s="73"/>
      <c r="R75" s="73"/>
      <c r="S75" s="73"/>
      <c r="T75" s="73"/>
      <c r="U75" s="73"/>
    </row>
    <row r="76" spans="2:21" x14ac:dyDescent="0.25">
      <c r="B76" s="136"/>
    </row>
    <row r="77" spans="2:21" x14ac:dyDescent="0.25">
      <c r="B77" s="136"/>
    </row>
    <row r="78" spans="2:21" x14ac:dyDescent="0.25">
      <c r="B78" s="136"/>
    </row>
    <row r="79" spans="2:21" x14ac:dyDescent="0.25">
      <c r="B79" s="136"/>
    </row>
    <row r="80" spans="2:21" x14ac:dyDescent="0.25">
      <c r="B80" s="136"/>
    </row>
    <row r="81" s="136" customFormat="1" x14ac:dyDescent="0.25"/>
    <row r="82" s="136" customFormat="1" x14ac:dyDescent="0.25"/>
    <row r="83" s="136" customFormat="1" x14ac:dyDescent="0.25"/>
    <row r="84" s="136" customFormat="1" x14ac:dyDescent="0.25"/>
    <row r="85" s="136" customFormat="1" x14ac:dyDescent="0.25"/>
    <row r="86" s="136" customFormat="1" x14ac:dyDescent="0.25"/>
    <row r="87" s="136" customFormat="1" x14ac:dyDescent="0.25"/>
    <row r="88" s="136" customFormat="1" x14ac:dyDescent="0.25"/>
  </sheetData>
  <sheetProtection formatCells="0" formatColumns="0" formatRows="0" insertColumns="0" insertRows="0" insertHyperlinks="0" deleteColumns="0" deleteRows="0" sort="0" autoFilter="0" pivotTables="0"/>
  <mergeCells count="12">
    <mergeCell ref="K27:T30"/>
    <mergeCell ref="K32:T35"/>
    <mergeCell ref="K37:T39"/>
    <mergeCell ref="K44:T45"/>
    <mergeCell ref="K71:T74"/>
    <mergeCell ref="K68:T69"/>
    <mergeCell ref="K47:T48"/>
    <mergeCell ref="K51:T52"/>
    <mergeCell ref="K54:T56"/>
    <mergeCell ref="K58:T61"/>
    <mergeCell ref="K63:T66"/>
    <mergeCell ref="K41:T42"/>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I450"/>
  <sheetViews>
    <sheetView zoomScale="106" zoomScaleNormal="106" workbookViewId="0">
      <pane xSplit="2" ySplit="12" topLeftCell="C143" activePane="bottomRight" state="frozen"/>
      <selection pane="topRight" activeCell="C1" sqref="C1"/>
      <selection pane="bottomLeft" activeCell="A13" sqref="A13"/>
      <selection pane="bottomRight" activeCell="J31" sqref="J31"/>
    </sheetView>
  </sheetViews>
  <sheetFormatPr defaultColWidth="8.88671875" defaultRowHeight="13.8" outlineLevelRow="3" x14ac:dyDescent="0.25"/>
  <cols>
    <col min="1" max="1" width="5.6640625" style="10" customWidth="1"/>
    <col min="2" max="2" width="5.33203125" style="10" customWidth="1"/>
    <col min="3" max="3" width="60.6640625" style="10" customWidth="1"/>
    <col min="4" max="4" width="4.88671875" style="10" customWidth="1"/>
    <col min="5" max="5" width="10.44140625" style="72" customWidth="1"/>
    <col min="6" max="7" width="4.6640625" style="10" customWidth="1"/>
    <col min="8" max="8" width="19.6640625" style="10" customWidth="1"/>
    <col min="9" max="9" width="17.33203125" style="10" customWidth="1"/>
    <col min="10" max="10" width="12.33203125" style="10" customWidth="1"/>
    <col min="11" max="11" width="5.33203125" style="10" customWidth="1"/>
    <col min="12" max="41" width="20.6640625" style="10" customWidth="1"/>
    <col min="42" max="42" width="4.88671875" style="10" customWidth="1"/>
    <col min="43" max="16384" width="8.88671875" style="10"/>
  </cols>
  <sheetData>
    <row r="2" spans="2:42" x14ac:dyDescent="0.25">
      <c r="H2" s="136"/>
    </row>
    <row r="3" spans="2:42" ht="14.4" thickBot="1" x14ac:dyDescent="0.3">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2:42" x14ac:dyDescent="0.25">
      <c r="B4" s="8"/>
      <c r="C4" s="11" t="s">
        <v>357</v>
      </c>
      <c r="D4" s="81"/>
      <c r="E4" s="148"/>
      <c r="F4" s="149"/>
      <c r="G4" s="149"/>
      <c r="H4" s="150"/>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row>
    <row r="5" spans="2:42" x14ac:dyDescent="0.25">
      <c r="B5" s="8"/>
      <c r="C5" s="12" t="s">
        <v>377</v>
      </c>
      <c r="D5" s="14"/>
      <c r="E5" s="9"/>
      <c r="F5" s="8"/>
      <c r="G5" s="8"/>
      <c r="H5" s="151"/>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row>
    <row r="6" spans="2:42" ht="14.4" thickBot="1" x14ac:dyDescent="0.3">
      <c r="B6" s="8"/>
      <c r="C6" s="13" t="s">
        <v>378</v>
      </c>
      <c r="D6" s="82"/>
      <c r="E6" s="152"/>
      <c r="F6" s="153"/>
      <c r="G6" s="153"/>
      <c r="H6" s="154"/>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row>
    <row r="7" spans="2:42" x14ac:dyDescent="0.25">
      <c r="B7" s="8"/>
      <c r="C7" s="14"/>
      <c r="D7" s="14"/>
      <c r="E7" s="9"/>
      <c r="F7" s="8"/>
      <c r="G7" s="8"/>
      <c r="H7" s="8"/>
      <c r="I7" s="8"/>
      <c r="J7" s="8"/>
      <c r="K7" s="8"/>
      <c r="L7" s="15">
        <f>IF(L11="Implementare",0,J7+1)</f>
        <v>0</v>
      </c>
      <c r="M7" s="15">
        <f t="shared" ref="M7:AO7" si="0">IF(M11="Implementare",0,L7+1)</f>
        <v>0</v>
      </c>
      <c r="N7" s="15">
        <f t="shared" si="0"/>
        <v>0</v>
      </c>
      <c r="O7" s="15">
        <f t="shared" si="0"/>
        <v>1</v>
      </c>
      <c r="P7" s="15">
        <f t="shared" si="0"/>
        <v>2</v>
      </c>
      <c r="Q7" s="15">
        <f t="shared" si="0"/>
        <v>3</v>
      </c>
      <c r="R7" s="15">
        <f t="shared" si="0"/>
        <v>4</v>
      </c>
      <c r="S7" s="15">
        <f t="shared" si="0"/>
        <v>5</v>
      </c>
      <c r="T7" s="15">
        <f t="shared" si="0"/>
        <v>6</v>
      </c>
      <c r="U7" s="15">
        <f t="shared" si="0"/>
        <v>7</v>
      </c>
      <c r="V7" s="15">
        <f t="shared" si="0"/>
        <v>8</v>
      </c>
      <c r="W7" s="15">
        <f t="shared" si="0"/>
        <v>9</v>
      </c>
      <c r="X7" s="15">
        <f t="shared" si="0"/>
        <v>10</v>
      </c>
      <c r="Y7" s="15">
        <f t="shared" si="0"/>
        <v>11</v>
      </c>
      <c r="Z7" s="15">
        <f t="shared" si="0"/>
        <v>12</v>
      </c>
      <c r="AA7" s="15">
        <f t="shared" si="0"/>
        <v>13</v>
      </c>
      <c r="AB7" s="15">
        <f t="shared" si="0"/>
        <v>14</v>
      </c>
      <c r="AC7" s="15">
        <f t="shared" si="0"/>
        <v>15</v>
      </c>
      <c r="AD7" s="15">
        <f t="shared" si="0"/>
        <v>16</v>
      </c>
      <c r="AE7" s="15">
        <f t="shared" si="0"/>
        <v>17</v>
      </c>
      <c r="AF7" s="15">
        <f t="shared" si="0"/>
        <v>18</v>
      </c>
      <c r="AG7" s="15">
        <f t="shared" si="0"/>
        <v>19</v>
      </c>
      <c r="AH7" s="15">
        <f t="shared" si="0"/>
        <v>20</v>
      </c>
      <c r="AI7" s="15">
        <f t="shared" si="0"/>
        <v>21</v>
      </c>
      <c r="AJ7" s="15">
        <f t="shared" si="0"/>
        <v>22</v>
      </c>
      <c r="AK7" s="15">
        <f t="shared" si="0"/>
        <v>23</v>
      </c>
      <c r="AL7" s="15">
        <f t="shared" si="0"/>
        <v>24</v>
      </c>
      <c r="AM7" s="15">
        <f t="shared" si="0"/>
        <v>25</v>
      </c>
      <c r="AN7" s="15">
        <f t="shared" si="0"/>
        <v>26</v>
      </c>
      <c r="AO7" s="15">
        <f t="shared" si="0"/>
        <v>27</v>
      </c>
      <c r="AP7" s="8"/>
    </row>
    <row r="8" spans="2:42" s="136" customFormat="1" ht="21.6" customHeight="1" x14ac:dyDescent="0.25">
      <c r="B8" s="73"/>
      <c r="C8" s="323" t="s">
        <v>108</v>
      </c>
      <c r="D8" s="324"/>
      <c r="E8" s="324"/>
      <c r="F8" s="324"/>
      <c r="G8" s="324"/>
      <c r="H8" s="324"/>
      <c r="I8" s="324"/>
      <c r="J8" s="324"/>
      <c r="K8" s="325"/>
      <c r="L8" s="234">
        <f>YEAR(E30)</f>
        <v>2027</v>
      </c>
      <c r="M8" s="234">
        <f>L8+1</f>
        <v>2028</v>
      </c>
      <c r="N8" s="234">
        <f t="shared" ref="N8:AC8" si="1">M8+1</f>
        <v>2029</v>
      </c>
      <c r="O8" s="234">
        <f t="shared" si="1"/>
        <v>2030</v>
      </c>
      <c r="P8" s="234">
        <f t="shared" si="1"/>
        <v>2031</v>
      </c>
      <c r="Q8" s="234">
        <f t="shared" si="1"/>
        <v>2032</v>
      </c>
      <c r="R8" s="234">
        <f t="shared" si="1"/>
        <v>2033</v>
      </c>
      <c r="S8" s="234">
        <f t="shared" si="1"/>
        <v>2034</v>
      </c>
      <c r="T8" s="234">
        <f t="shared" si="1"/>
        <v>2035</v>
      </c>
      <c r="U8" s="234">
        <f t="shared" si="1"/>
        <v>2036</v>
      </c>
      <c r="V8" s="234">
        <f t="shared" si="1"/>
        <v>2037</v>
      </c>
      <c r="W8" s="234">
        <f t="shared" si="1"/>
        <v>2038</v>
      </c>
      <c r="X8" s="234">
        <f t="shared" si="1"/>
        <v>2039</v>
      </c>
      <c r="Y8" s="234">
        <f t="shared" si="1"/>
        <v>2040</v>
      </c>
      <c r="Z8" s="234">
        <f t="shared" si="1"/>
        <v>2041</v>
      </c>
      <c r="AA8" s="234">
        <f t="shared" si="1"/>
        <v>2042</v>
      </c>
      <c r="AB8" s="234">
        <f t="shared" si="1"/>
        <v>2043</v>
      </c>
      <c r="AC8" s="234">
        <f t="shared" si="1"/>
        <v>2044</v>
      </c>
      <c r="AD8" s="234">
        <f t="shared" ref="AD8:AO8" si="2">AC8+1</f>
        <v>2045</v>
      </c>
      <c r="AE8" s="234">
        <f t="shared" si="2"/>
        <v>2046</v>
      </c>
      <c r="AF8" s="234">
        <f t="shared" si="2"/>
        <v>2047</v>
      </c>
      <c r="AG8" s="234">
        <f t="shared" si="2"/>
        <v>2048</v>
      </c>
      <c r="AH8" s="234">
        <f t="shared" si="2"/>
        <v>2049</v>
      </c>
      <c r="AI8" s="234">
        <f t="shared" si="2"/>
        <v>2050</v>
      </c>
      <c r="AJ8" s="234">
        <f t="shared" si="2"/>
        <v>2051</v>
      </c>
      <c r="AK8" s="234">
        <f t="shared" si="2"/>
        <v>2052</v>
      </c>
      <c r="AL8" s="234">
        <f t="shared" si="2"/>
        <v>2053</v>
      </c>
      <c r="AM8" s="234">
        <f t="shared" si="2"/>
        <v>2054</v>
      </c>
      <c r="AN8" s="234">
        <f t="shared" si="2"/>
        <v>2055</v>
      </c>
      <c r="AO8" s="234">
        <f t="shared" si="2"/>
        <v>2056</v>
      </c>
      <c r="AP8" s="73"/>
    </row>
    <row r="9" spans="2:42" s="136" customFormat="1" ht="15.6" hidden="1" x14ac:dyDescent="0.25">
      <c r="B9" s="73"/>
      <c r="C9" s="235"/>
      <c r="D9" s="236"/>
      <c r="E9" s="234"/>
      <c r="F9" s="237"/>
      <c r="G9" s="237"/>
      <c r="H9" s="236"/>
      <c r="I9" s="236"/>
      <c r="J9" s="237"/>
      <c r="K9" s="237"/>
      <c r="L9" s="238">
        <f>DATE(L8,12,31)</f>
        <v>46752</v>
      </c>
      <c r="M9" s="238">
        <f t="shared" ref="M9:AC9" si="3">DATE(M8,12,31)</f>
        <v>47118</v>
      </c>
      <c r="N9" s="238">
        <f t="shared" si="3"/>
        <v>47483</v>
      </c>
      <c r="O9" s="238">
        <f t="shared" si="3"/>
        <v>47848</v>
      </c>
      <c r="P9" s="238">
        <f t="shared" si="3"/>
        <v>48213</v>
      </c>
      <c r="Q9" s="238">
        <f t="shared" si="3"/>
        <v>48579</v>
      </c>
      <c r="R9" s="238">
        <f t="shared" si="3"/>
        <v>48944</v>
      </c>
      <c r="S9" s="238">
        <f t="shared" si="3"/>
        <v>49309</v>
      </c>
      <c r="T9" s="238">
        <f t="shared" si="3"/>
        <v>49674</v>
      </c>
      <c r="U9" s="238">
        <f t="shared" si="3"/>
        <v>50040</v>
      </c>
      <c r="V9" s="238">
        <f t="shared" si="3"/>
        <v>50405</v>
      </c>
      <c r="W9" s="238">
        <f t="shared" si="3"/>
        <v>50770</v>
      </c>
      <c r="X9" s="238">
        <f t="shared" si="3"/>
        <v>51135</v>
      </c>
      <c r="Y9" s="238">
        <f t="shared" si="3"/>
        <v>51501</v>
      </c>
      <c r="Z9" s="238">
        <f t="shared" si="3"/>
        <v>51866</v>
      </c>
      <c r="AA9" s="238">
        <f t="shared" si="3"/>
        <v>52231</v>
      </c>
      <c r="AB9" s="238">
        <f t="shared" si="3"/>
        <v>52596</v>
      </c>
      <c r="AC9" s="238">
        <f t="shared" si="3"/>
        <v>52962</v>
      </c>
      <c r="AD9" s="238">
        <f t="shared" ref="AD9" si="4">DATE(AD8,12,31)</f>
        <v>53327</v>
      </c>
      <c r="AE9" s="238">
        <f t="shared" ref="AE9" si="5">DATE(AE8,12,31)</f>
        <v>53692</v>
      </c>
      <c r="AF9" s="238">
        <f t="shared" ref="AF9" si="6">DATE(AF8,12,31)</f>
        <v>54057</v>
      </c>
      <c r="AG9" s="238">
        <f t="shared" ref="AG9" si="7">DATE(AG8,12,31)</f>
        <v>54423</v>
      </c>
      <c r="AH9" s="238">
        <f t="shared" ref="AH9" si="8">DATE(AH8,12,31)</f>
        <v>54788</v>
      </c>
      <c r="AI9" s="238">
        <f t="shared" ref="AI9" si="9">DATE(AI8,12,31)</f>
        <v>55153</v>
      </c>
      <c r="AJ9" s="238">
        <f t="shared" ref="AJ9" si="10">DATE(AJ8,12,31)</f>
        <v>55518</v>
      </c>
      <c r="AK9" s="238">
        <f t="shared" ref="AK9" si="11">DATE(AK8,12,31)</f>
        <v>55884</v>
      </c>
      <c r="AL9" s="238">
        <f t="shared" ref="AL9" si="12">DATE(AL8,12,31)</f>
        <v>56249</v>
      </c>
      <c r="AM9" s="238">
        <f t="shared" ref="AM9" si="13">DATE(AM8,12,31)</f>
        <v>56614</v>
      </c>
      <c r="AN9" s="238">
        <f t="shared" ref="AN9" si="14">DATE(AN8,12,31)</f>
        <v>56979</v>
      </c>
      <c r="AO9" s="238">
        <f t="shared" ref="AO9" si="15">DATE(AO8,12,31)</f>
        <v>57345</v>
      </c>
      <c r="AP9" s="73"/>
    </row>
    <row r="10" spans="2:42" s="136" customFormat="1" ht="15.6" hidden="1" x14ac:dyDescent="0.25">
      <c r="B10" s="73"/>
      <c r="C10" s="235"/>
      <c r="D10" s="236"/>
      <c r="E10" s="234"/>
      <c r="F10" s="237"/>
      <c r="G10" s="237"/>
      <c r="H10" s="236"/>
      <c r="I10" s="236"/>
      <c r="J10" s="237"/>
      <c r="K10" s="237"/>
      <c r="L10" s="239">
        <f>DATEDIF(E30,L9,"M")</f>
        <v>11</v>
      </c>
      <c r="M10" s="239">
        <f>DATEDIF(L9,M9,"M")</f>
        <v>12</v>
      </c>
      <c r="N10" s="239">
        <f t="shared" ref="N10:AC10" si="16">DATEDIF(M9,N9,"M")</f>
        <v>12</v>
      </c>
      <c r="O10" s="239">
        <f t="shared" si="16"/>
        <v>12</v>
      </c>
      <c r="P10" s="239">
        <f t="shared" si="16"/>
        <v>12</v>
      </c>
      <c r="Q10" s="239">
        <f t="shared" si="16"/>
        <v>12</v>
      </c>
      <c r="R10" s="239">
        <f t="shared" si="16"/>
        <v>12</v>
      </c>
      <c r="S10" s="239">
        <f t="shared" si="16"/>
        <v>12</v>
      </c>
      <c r="T10" s="239">
        <f t="shared" si="16"/>
        <v>12</v>
      </c>
      <c r="U10" s="239">
        <f t="shared" si="16"/>
        <v>12</v>
      </c>
      <c r="V10" s="239">
        <f t="shared" si="16"/>
        <v>12</v>
      </c>
      <c r="W10" s="239">
        <f t="shared" si="16"/>
        <v>12</v>
      </c>
      <c r="X10" s="239">
        <f t="shared" si="16"/>
        <v>12</v>
      </c>
      <c r="Y10" s="239">
        <f t="shared" si="16"/>
        <v>12</v>
      </c>
      <c r="Z10" s="239">
        <f t="shared" si="16"/>
        <v>12</v>
      </c>
      <c r="AA10" s="239">
        <f t="shared" si="16"/>
        <v>12</v>
      </c>
      <c r="AB10" s="239">
        <f t="shared" si="16"/>
        <v>12</v>
      </c>
      <c r="AC10" s="239">
        <f t="shared" si="16"/>
        <v>12</v>
      </c>
      <c r="AD10" s="239">
        <f t="shared" ref="AD10" si="17">DATEDIF(AC9,AD9,"M")</f>
        <v>12</v>
      </c>
      <c r="AE10" s="239">
        <f t="shared" ref="AE10" si="18">DATEDIF(AD9,AE9,"M")</f>
        <v>12</v>
      </c>
      <c r="AF10" s="239">
        <f t="shared" ref="AF10" si="19">DATEDIF(AE9,AF9,"M")</f>
        <v>12</v>
      </c>
      <c r="AG10" s="239">
        <f t="shared" ref="AG10" si="20">DATEDIF(AF9,AG9,"M")</f>
        <v>12</v>
      </c>
      <c r="AH10" s="239">
        <f t="shared" ref="AH10" si="21">DATEDIF(AG9,AH9,"M")</f>
        <v>12</v>
      </c>
      <c r="AI10" s="239">
        <f t="shared" ref="AI10" si="22">DATEDIF(AH9,AI9,"M")</f>
        <v>12</v>
      </c>
      <c r="AJ10" s="239">
        <f t="shared" ref="AJ10" si="23">DATEDIF(AI9,AJ9,"M")</f>
        <v>12</v>
      </c>
      <c r="AK10" s="239">
        <f t="shared" ref="AK10" si="24">DATEDIF(AJ9,AK9,"M")</f>
        <v>12</v>
      </c>
      <c r="AL10" s="239">
        <f t="shared" ref="AL10" si="25">DATEDIF(AK9,AL9,"M")</f>
        <v>12</v>
      </c>
      <c r="AM10" s="239">
        <f t="shared" ref="AM10" si="26">DATEDIF(AL9,AM9,"M")</f>
        <v>12</v>
      </c>
      <c r="AN10" s="239">
        <f t="shared" ref="AN10" si="27">DATEDIF(AM9,AN9,"M")</f>
        <v>12</v>
      </c>
      <c r="AO10" s="239">
        <f t="shared" ref="AO10" si="28">DATEDIF(AN9,AO9,"M")</f>
        <v>12</v>
      </c>
      <c r="AP10" s="73"/>
    </row>
    <row r="11" spans="2:42" s="136" customFormat="1" ht="22.95" customHeight="1" x14ac:dyDescent="0.25">
      <c r="B11" s="73"/>
      <c r="C11" s="323" t="s">
        <v>109</v>
      </c>
      <c r="D11" s="324"/>
      <c r="E11" s="324"/>
      <c r="F11" s="324"/>
      <c r="G11" s="324"/>
      <c r="H11" s="324"/>
      <c r="I11" s="324"/>
      <c r="J11" s="324"/>
      <c r="K11" s="325"/>
      <c r="L11" s="240" t="s">
        <v>107</v>
      </c>
      <c r="M11" s="241" t="str">
        <f>IF($E$31-L10&gt;1,"Implementare","Operare")</f>
        <v>Implementare</v>
      </c>
      <c r="N11" s="241" t="str">
        <f>IF($E$31-SUM($L$10:M10)&gt;1,"Implementare","Operare")</f>
        <v>Implementare</v>
      </c>
      <c r="O11" s="241" t="str">
        <f>IF($E$31-SUM($L$10:N10)&gt;1,"Implementare","Operare")</f>
        <v>Operare</v>
      </c>
      <c r="P11" s="241" t="str">
        <f>IF($E$31-SUM($L$10:O10)&gt;1,"Implementare","Operare")</f>
        <v>Operare</v>
      </c>
      <c r="Q11" s="241" t="str">
        <f>IF($E$31-SUM($L$10:P10)&gt;1,"Implementare","Operare")</f>
        <v>Operare</v>
      </c>
      <c r="R11" s="241" t="str">
        <f>IF($E$31-SUM($L$10:Q10)&gt;1,"Implementare","Operare")</f>
        <v>Operare</v>
      </c>
      <c r="S11" s="241" t="str">
        <f>IF($E$31-SUM($L$10:R10)&gt;1,"Implementare","Operare")</f>
        <v>Operare</v>
      </c>
      <c r="T11" s="241" t="str">
        <f>IF($E$31-SUM($L$10:S10)&gt;1,"Implementare","Operare")</f>
        <v>Operare</v>
      </c>
      <c r="U11" s="241" t="str">
        <f>IF($E$31-SUM($L$10:T10)&gt;1,"Implementare","Operare")</f>
        <v>Operare</v>
      </c>
      <c r="V11" s="241" t="str">
        <f>IF($E$31-SUM($L$10:U10)&gt;1,"Implementare","Operare")</f>
        <v>Operare</v>
      </c>
      <c r="W11" s="241" t="str">
        <f>IF($E$31-SUM($L$10:V10)&gt;1,"Implementare","Operare")</f>
        <v>Operare</v>
      </c>
      <c r="X11" s="241" t="str">
        <f>IF($E$31-SUM($L$10:W10)&gt;1,"Implementare","Operare")</f>
        <v>Operare</v>
      </c>
      <c r="Y11" s="241" t="str">
        <f>IF($E$31-SUM($L$10:X10)&gt;1,"Implementare","Operare")</f>
        <v>Operare</v>
      </c>
      <c r="Z11" s="241" t="str">
        <f>IF($E$31-SUM($L$10:Y10)&gt;1,"Implementare","Operare")</f>
        <v>Operare</v>
      </c>
      <c r="AA11" s="241" t="str">
        <f>IF($E$31-SUM($L$10:Z10)&gt;1,"Implementare","Operare")</f>
        <v>Operare</v>
      </c>
      <c r="AB11" s="241" t="str">
        <f>IF($E$31-SUM($L$10:AA10)&gt;1,"Implementare","Operare")</f>
        <v>Operare</v>
      </c>
      <c r="AC11" s="241" t="str">
        <f>IF($E$31-SUM($L$10:AB10)&gt;1,"Implementare","Operare")</f>
        <v>Operare</v>
      </c>
      <c r="AD11" s="241" t="str">
        <f>IF($E$31-SUM($L$10:AC10)&gt;1,"Implementare","Operare")</f>
        <v>Operare</v>
      </c>
      <c r="AE11" s="241" t="str">
        <f>IF($E$31-SUM($L$10:AD10)&gt;1,"Implementare","Operare")</f>
        <v>Operare</v>
      </c>
      <c r="AF11" s="241" t="str">
        <f>IF($E$31-SUM($L$10:AE10)&gt;1,"Implementare","Operare")</f>
        <v>Operare</v>
      </c>
      <c r="AG11" s="241" t="str">
        <f>IF($E$31-SUM($L$10:AF10)&gt;1,"Implementare","Operare")</f>
        <v>Operare</v>
      </c>
      <c r="AH11" s="241" t="str">
        <f>IF($E$31-SUM($L$10:AG10)&gt;1,"Implementare","Operare")</f>
        <v>Operare</v>
      </c>
      <c r="AI11" s="241" t="str">
        <f>IF($E$31-SUM($L$10:AH10)&gt;1,"Implementare","Operare")</f>
        <v>Operare</v>
      </c>
      <c r="AJ11" s="241" t="str">
        <f>IF($E$31-SUM($L$10:AI10)&gt;1,"Implementare","Operare")</f>
        <v>Operare</v>
      </c>
      <c r="AK11" s="241" t="str">
        <f>IF($E$31-SUM($L$10:AJ10)&gt;1,"Implementare","Operare")</f>
        <v>Operare</v>
      </c>
      <c r="AL11" s="241" t="str">
        <f>IF($E$31-SUM($L$10:AK10)&gt;1,"Implementare","Operare")</f>
        <v>Operare</v>
      </c>
      <c r="AM11" s="241" t="str">
        <f>IF($E$31-SUM($L$10:AL10)&gt;1,"Implementare","Operare")</f>
        <v>Operare</v>
      </c>
      <c r="AN11" s="241" t="str">
        <f>IF($E$31-SUM($L$10:AM10)&gt;1,"Implementare","Operare")</f>
        <v>Operare</v>
      </c>
      <c r="AO11" s="241" t="str">
        <f>IF($E$31-SUM($L$10:AN10)&gt;1,"Implementare","Operare")</f>
        <v>Operare</v>
      </c>
      <c r="AP11" s="73"/>
    </row>
    <row r="12" spans="2:42" x14ac:dyDescent="0.25">
      <c r="B12" s="8"/>
      <c r="C12" s="8"/>
      <c r="D12" s="8"/>
      <c r="E12" s="16"/>
      <c r="F12" s="14"/>
      <c r="G12" s="14"/>
      <c r="H12" s="14"/>
      <c r="I12" s="14"/>
      <c r="J12" s="14"/>
      <c r="K12" s="14"/>
      <c r="L12" s="14"/>
      <c r="M12" s="14"/>
      <c r="N12" s="14"/>
      <c r="O12" s="14"/>
      <c r="P12" s="14"/>
      <c r="Q12" s="14"/>
      <c r="R12" s="14"/>
      <c r="S12" s="14"/>
      <c r="T12" s="14"/>
      <c r="U12" s="14"/>
      <c r="V12" s="14"/>
      <c r="W12" s="8"/>
      <c r="X12" s="8"/>
      <c r="Y12" s="8"/>
      <c r="Z12" s="8"/>
      <c r="AA12" s="8"/>
      <c r="AB12" s="8"/>
      <c r="AC12" s="8"/>
      <c r="AD12" s="8"/>
      <c r="AE12" s="8"/>
      <c r="AF12" s="8"/>
      <c r="AG12" s="8"/>
      <c r="AH12" s="8"/>
      <c r="AI12" s="8"/>
      <c r="AJ12" s="8"/>
      <c r="AK12" s="8"/>
      <c r="AL12" s="8"/>
      <c r="AM12" s="8"/>
      <c r="AN12" s="8"/>
      <c r="AO12" s="8"/>
      <c r="AP12" s="8"/>
    </row>
    <row r="13" spans="2:42" x14ac:dyDescent="0.25">
      <c r="E13" s="10"/>
    </row>
    <row r="14" spans="2:42" x14ac:dyDescent="0.25">
      <c r="E14" s="10"/>
    </row>
    <row r="15" spans="2:42" x14ac:dyDescent="0.25">
      <c r="B15" s="8"/>
      <c r="C15" s="8"/>
      <c r="D15" s="8"/>
      <c r="E15" s="16"/>
      <c r="F15" s="14"/>
      <c r="G15" s="14"/>
      <c r="H15" s="14"/>
      <c r="I15" s="14"/>
      <c r="J15" s="14"/>
      <c r="K15" s="14"/>
      <c r="L15" s="14"/>
      <c r="M15" s="14"/>
      <c r="N15" s="14"/>
      <c r="O15" s="14"/>
      <c r="P15" s="14"/>
      <c r="Q15" s="14"/>
      <c r="R15" s="14"/>
      <c r="S15" s="14"/>
      <c r="T15" s="14"/>
      <c r="U15" s="14"/>
      <c r="V15" s="14"/>
      <c r="W15" s="8"/>
      <c r="X15" s="8"/>
      <c r="Y15" s="8"/>
      <c r="Z15" s="8"/>
      <c r="AA15" s="8"/>
      <c r="AB15" s="8"/>
      <c r="AC15" s="8"/>
      <c r="AD15" s="8"/>
      <c r="AE15" s="8"/>
      <c r="AF15" s="8"/>
      <c r="AG15" s="8"/>
      <c r="AH15" s="8"/>
      <c r="AI15" s="8"/>
      <c r="AJ15" s="8"/>
      <c r="AK15" s="8"/>
      <c r="AL15" s="8"/>
      <c r="AM15" s="8"/>
      <c r="AN15" s="8"/>
      <c r="AO15" s="8"/>
      <c r="AP15" s="8"/>
    </row>
    <row r="16" spans="2:42" s="21" customFormat="1" ht="24.6" customHeight="1" x14ac:dyDescent="0.3">
      <c r="B16" s="17"/>
      <c r="C16" s="18" t="s">
        <v>110</v>
      </c>
      <c r="D16" s="19"/>
      <c r="E16" s="20"/>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7"/>
    </row>
    <row r="17" spans="2:42" s="24" customFormat="1" x14ac:dyDescent="0.3">
      <c r="B17" s="22"/>
      <c r="C17" s="22"/>
      <c r="D17" s="22"/>
      <c r="E17" s="23"/>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row>
    <row r="18" spans="2:42" s="24" customFormat="1" ht="19.95" customHeight="1" x14ac:dyDescent="0.3">
      <c r="B18" s="22"/>
      <c r="C18" s="25" t="s">
        <v>128</v>
      </c>
      <c r="D18" s="22"/>
      <c r="E18" s="326"/>
      <c r="F18" s="327"/>
      <c r="G18" s="327"/>
      <c r="H18" s="327"/>
      <c r="I18" s="327"/>
      <c r="J18" s="327"/>
      <c r="K18" s="328"/>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row>
    <row r="19" spans="2:42" s="24" customFormat="1" x14ac:dyDescent="0.3">
      <c r="B19" s="22"/>
      <c r="C19" s="22"/>
      <c r="D19" s="22"/>
      <c r="E19" s="23"/>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row>
    <row r="20" spans="2:42" s="24" customFormat="1" ht="46.2" customHeight="1" x14ac:dyDescent="0.3">
      <c r="B20" s="22"/>
      <c r="C20" s="25" t="s">
        <v>129</v>
      </c>
      <c r="D20" s="22"/>
      <c r="E20" s="329"/>
      <c r="F20" s="330"/>
      <c r="G20" s="330"/>
      <c r="H20" s="330"/>
      <c r="I20" s="330"/>
      <c r="J20" s="330"/>
      <c r="K20" s="331"/>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row>
    <row r="21" spans="2:42" s="24" customFormat="1" x14ac:dyDescent="0.3">
      <c r="B21" s="22"/>
      <c r="C21" s="22"/>
      <c r="D21" s="22"/>
      <c r="E21" s="23"/>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row>
    <row r="22" spans="2:42" s="24" customFormat="1" ht="14.4" x14ac:dyDescent="0.3">
      <c r="B22" s="22"/>
      <c r="C22" s="26" t="s">
        <v>130</v>
      </c>
      <c r="D22" s="22"/>
      <c r="E22" s="27" t="s">
        <v>131</v>
      </c>
      <c r="F22" s="22"/>
      <c r="G22" s="28" t="s">
        <v>131</v>
      </c>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row>
    <row r="23" spans="2:42" s="24" customFormat="1" x14ac:dyDescent="0.3">
      <c r="B23" s="22"/>
      <c r="C23" s="22"/>
      <c r="D23" s="22"/>
      <c r="E23" s="23"/>
      <c r="F23" s="22"/>
      <c r="G23" s="28" t="s">
        <v>132</v>
      </c>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row>
    <row r="24" spans="2:42" s="24" customFormat="1" ht="14.4" x14ac:dyDescent="0.3">
      <c r="B24" s="22"/>
      <c r="C24" s="26" t="s">
        <v>363</v>
      </c>
      <c r="D24" s="22"/>
      <c r="E24" s="224">
        <v>0.19</v>
      </c>
      <c r="F24" s="22"/>
      <c r="G24" s="223"/>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row>
    <row r="25" spans="2:42" s="24" customFormat="1" x14ac:dyDescent="0.3">
      <c r="B25" s="22"/>
      <c r="C25" s="22"/>
      <c r="D25" s="22"/>
      <c r="E25" s="23"/>
      <c r="F25" s="22"/>
      <c r="G25" s="223"/>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row>
    <row r="26" spans="2:42" s="24" customFormat="1" ht="14.4" x14ac:dyDescent="0.3">
      <c r="B26" s="22"/>
      <c r="C26" s="26" t="s">
        <v>37</v>
      </c>
      <c r="D26" s="22"/>
      <c r="E26" s="242">
        <v>4.9638</v>
      </c>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row>
    <row r="27" spans="2:42" s="24" customFormat="1" ht="14.4" x14ac:dyDescent="0.3">
      <c r="B27" s="22"/>
      <c r="C27" s="8"/>
      <c r="D27" s="22"/>
      <c r="E27" s="8"/>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row>
    <row r="28" spans="2:42" s="24" customFormat="1" ht="14.4" x14ac:dyDescent="0.3">
      <c r="B28" s="22"/>
      <c r="C28" s="26" t="s">
        <v>168</v>
      </c>
      <c r="D28" s="22"/>
      <c r="E28" s="243">
        <f>'0-Instructiuni'!G27</f>
        <v>9.3100000000000002E-2</v>
      </c>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row>
    <row r="29" spans="2:42" s="24" customFormat="1" ht="14.4" x14ac:dyDescent="0.3">
      <c r="B29" s="22"/>
      <c r="C29" s="8"/>
      <c r="D29" s="22"/>
      <c r="E29" s="8"/>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row>
    <row r="30" spans="2:42" s="24" customFormat="1" ht="20.399999999999999" customHeight="1" x14ac:dyDescent="0.3">
      <c r="B30" s="22"/>
      <c r="C30" s="25" t="s">
        <v>219</v>
      </c>
      <c r="D30" s="22"/>
      <c r="E30" s="221">
        <v>46388</v>
      </c>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row>
    <row r="31" spans="2:42" s="24" customFormat="1" ht="31.2" customHeight="1" x14ac:dyDescent="0.3">
      <c r="B31" s="22"/>
      <c r="C31" s="29" t="s">
        <v>220</v>
      </c>
      <c r="D31" s="22"/>
      <c r="E31" s="222">
        <v>36</v>
      </c>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row>
    <row r="32" spans="2:42" s="24" customFormat="1" x14ac:dyDescent="0.3">
      <c r="B32" s="22"/>
      <c r="C32" s="22"/>
      <c r="D32" s="22"/>
      <c r="E32" s="23"/>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row>
    <row r="33" spans="2:42" s="24" customFormat="1" x14ac:dyDescent="0.3"/>
    <row r="34" spans="2:42" s="24" customFormat="1" x14ac:dyDescent="0.3"/>
    <row r="35" spans="2:42" s="24" customFormat="1" x14ac:dyDescent="0.3">
      <c r="B35" s="22"/>
      <c r="C35" s="22"/>
      <c r="D35" s="22"/>
      <c r="E35" s="23"/>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row>
    <row r="36" spans="2:42" s="21" customFormat="1" ht="27" customHeight="1" x14ac:dyDescent="0.3">
      <c r="B36" s="17"/>
      <c r="C36" s="18" t="s">
        <v>387</v>
      </c>
      <c r="D36" s="30"/>
      <c r="E36" s="31"/>
      <c r="F36" s="30"/>
      <c r="G36" s="30"/>
      <c r="H36" s="30"/>
      <c r="I36" s="30"/>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7"/>
    </row>
    <row r="37" spans="2:42" x14ac:dyDescent="0.25">
      <c r="B37" s="8"/>
      <c r="C37" s="8"/>
      <c r="D37" s="8"/>
      <c r="E37" s="9"/>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row>
    <row r="38" spans="2:42" outlineLevel="1" x14ac:dyDescent="0.25">
      <c r="B38" s="8"/>
      <c r="C38" s="29" t="s">
        <v>38</v>
      </c>
      <c r="D38" s="8"/>
      <c r="E38" s="16"/>
      <c r="F38" s="8"/>
      <c r="G38" s="8"/>
      <c r="H38" s="32" t="s">
        <v>360</v>
      </c>
      <c r="I38" s="32" t="s">
        <v>359</v>
      </c>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row>
    <row r="39" spans="2:42" outlineLevel="1" x14ac:dyDescent="0.25">
      <c r="B39" s="8"/>
      <c r="C39" s="33"/>
      <c r="D39" s="8"/>
      <c r="E39" s="9"/>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row>
    <row r="40" spans="2:42" outlineLevel="2" x14ac:dyDescent="0.25">
      <c r="B40" s="8"/>
      <c r="C40" s="34" t="s">
        <v>48</v>
      </c>
      <c r="D40" s="8"/>
      <c r="E40" s="9"/>
      <c r="F40" s="8"/>
      <c r="G40" s="8"/>
      <c r="H40" s="35"/>
      <c r="I40" s="36"/>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row>
    <row r="41" spans="2:42" outlineLevel="2" x14ac:dyDescent="0.25">
      <c r="B41" s="8"/>
      <c r="C41" s="37" t="s">
        <v>39</v>
      </c>
      <c r="D41" s="8"/>
      <c r="E41" s="9" t="s">
        <v>99</v>
      </c>
      <c r="F41" s="8"/>
      <c r="G41" s="8"/>
      <c r="H41" s="38"/>
      <c r="I41" s="39"/>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row>
    <row r="42" spans="2:42" outlineLevel="2" x14ac:dyDescent="0.25">
      <c r="B42" s="8"/>
      <c r="C42" s="37" t="s">
        <v>40</v>
      </c>
      <c r="D42" s="8"/>
      <c r="E42" s="9" t="s">
        <v>99</v>
      </c>
      <c r="F42" s="8"/>
      <c r="G42" s="8"/>
      <c r="H42" s="38"/>
      <c r="I42" s="39"/>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row>
    <row r="43" spans="2:42" outlineLevel="2" x14ac:dyDescent="0.25">
      <c r="B43" s="8"/>
      <c r="C43" s="37" t="s">
        <v>41</v>
      </c>
      <c r="D43" s="8"/>
      <c r="E43" s="9" t="s">
        <v>99</v>
      </c>
      <c r="F43" s="8"/>
      <c r="G43" s="8"/>
      <c r="H43" s="38"/>
      <c r="I43" s="39"/>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row>
    <row r="44" spans="2:42" outlineLevel="2" x14ac:dyDescent="0.25">
      <c r="B44" s="8"/>
      <c r="C44" s="40" t="s">
        <v>42</v>
      </c>
      <c r="D44" s="8"/>
      <c r="E44" s="9"/>
      <c r="F44" s="8"/>
      <c r="G44" s="8"/>
      <c r="H44" s="244">
        <f>SUM(H41:H43)</f>
        <v>0</v>
      </c>
      <c r="I44" s="245">
        <f>SUM(I41:I43)</f>
        <v>0</v>
      </c>
      <c r="J44" s="8"/>
      <c r="K44" s="8"/>
      <c r="L44" s="41"/>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row>
    <row r="45" spans="2:42" outlineLevel="2" x14ac:dyDescent="0.25">
      <c r="B45" s="8"/>
      <c r="C45" s="37" t="s">
        <v>49</v>
      </c>
      <c r="D45" s="8"/>
      <c r="E45" s="9"/>
      <c r="F45" s="8"/>
      <c r="G45" s="8"/>
      <c r="H45" s="42"/>
      <c r="I45" s="43"/>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row>
    <row r="46" spans="2:42" outlineLevel="2" x14ac:dyDescent="0.25">
      <c r="B46" s="8"/>
      <c r="C46" s="37" t="s">
        <v>43</v>
      </c>
      <c r="D46" s="8"/>
      <c r="E46" s="9" t="s">
        <v>99</v>
      </c>
      <c r="F46" s="8"/>
      <c r="G46" s="8"/>
      <c r="H46" s="38"/>
      <c r="I46" s="39"/>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row>
    <row r="47" spans="2:42" outlineLevel="2" x14ac:dyDescent="0.25">
      <c r="B47" s="8"/>
      <c r="C47" s="37" t="s">
        <v>44</v>
      </c>
      <c r="D47" s="8"/>
      <c r="E47" s="9" t="s">
        <v>99</v>
      </c>
      <c r="F47" s="8"/>
      <c r="G47" s="8"/>
      <c r="H47" s="38"/>
      <c r="I47" s="39"/>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row>
    <row r="48" spans="2:42" outlineLevel="2" x14ac:dyDescent="0.25">
      <c r="B48" s="8"/>
      <c r="C48" s="37" t="s">
        <v>45</v>
      </c>
      <c r="D48" s="8"/>
      <c r="E48" s="9" t="s">
        <v>99</v>
      </c>
      <c r="F48" s="8"/>
      <c r="G48" s="8"/>
      <c r="H48" s="38"/>
      <c r="I48" s="39"/>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row>
    <row r="49" spans="2:42" outlineLevel="2" x14ac:dyDescent="0.25">
      <c r="B49" s="8"/>
      <c r="C49" s="37" t="s">
        <v>46</v>
      </c>
      <c r="D49" s="8"/>
      <c r="E49" s="9" t="s">
        <v>99</v>
      </c>
      <c r="F49" s="8"/>
      <c r="G49" s="8"/>
      <c r="H49" s="38"/>
      <c r="I49" s="39"/>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row>
    <row r="50" spans="2:42" outlineLevel="2" x14ac:dyDescent="0.25">
      <c r="B50" s="8"/>
      <c r="C50" s="40" t="s">
        <v>47</v>
      </c>
      <c r="D50" s="8"/>
      <c r="E50" s="9"/>
      <c r="F50" s="8"/>
      <c r="G50" s="8"/>
      <c r="H50" s="244">
        <f>SUM(H46:H49)</f>
        <v>0</v>
      </c>
      <c r="I50" s="245">
        <f>SUM(I46:I49)</f>
        <v>0</v>
      </c>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row>
    <row r="51" spans="2:42" outlineLevel="2" x14ac:dyDescent="0.25">
      <c r="B51" s="8"/>
      <c r="C51" s="40" t="s">
        <v>50</v>
      </c>
      <c r="D51" s="8"/>
      <c r="E51" s="9" t="s">
        <v>99</v>
      </c>
      <c r="F51" s="8"/>
      <c r="G51" s="8"/>
      <c r="H51" s="38"/>
      <c r="I51" s="39"/>
      <c r="J51" s="8"/>
      <c r="K51" s="8"/>
      <c r="L51" s="44"/>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row>
    <row r="52" spans="2:42" outlineLevel="2" x14ac:dyDescent="0.25">
      <c r="B52" s="8"/>
      <c r="C52" s="40" t="s">
        <v>51</v>
      </c>
      <c r="D52" s="8"/>
      <c r="E52" s="9" t="s">
        <v>99</v>
      </c>
      <c r="F52" s="8"/>
      <c r="G52" s="8"/>
      <c r="H52" s="38"/>
      <c r="I52" s="39"/>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row>
    <row r="53" spans="2:42" outlineLevel="2" x14ac:dyDescent="0.25">
      <c r="B53" s="8"/>
      <c r="C53" s="40" t="s">
        <v>52</v>
      </c>
      <c r="D53" s="8"/>
      <c r="E53" s="9" t="s">
        <v>99</v>
      </c>
      <c r="F53" s="8"/>
      <c r="G53" s="8"/>
      <c r="H53" s="38"/>
      <c r="I53" s="39"/>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2:42" outlineLevel="2" x14ac:dyDescent="0.25">
      <c r="B54" s="8"/>
      <c r="C54" s="40" t="s">
        <v>54</v>
      </c>
      <c r="D54" s="8"/>
      <c r="E54" s="9" t="s">
        <v>99</v>
      </c>
      <c r="F54" s="8"/>
      <c r="G54" s="8"/>
      <c r="H54" s="38"/>
      <c r="I54" s="39"/>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row>
    <row r="55" spans="2:42" outlineLevel="2" x14ac:dyDescent="0.25">
      <c r="B55" s="8"/>
      <c r="C55" s="37" t="s">
        <v>53</v>
      </c>
      <c r="D55" s="8"/>
      <c r="E55" s="9"/>
      <c r="F55" s="8"/>
      <c r="G55" s="8"/>
      <c r="H55" s="42"/>
      <c r="I55" s="43"/>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row>
    <row r="56" spans="2:42" outlineLevel="2" x14ac:dyDescent="0.25">
      <c r="B56" s="8"/>
      <c r="C56" s="37" t="s">
        <v>55</v>
      </c>
      <c r="D56" s="8"/>
      <c r="E56" s="9" t="s">
        <v>99</v>
      </c>
      <c r="F56" s="8"/>
      <c r="G56" s="8"/>
      <c r="H56" s="38"/>
      <c r="I56" s="39"/>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row>
    <row r="57" spans="2:42" outlineLevel="2" x14ac:dyDescent="0.25">
      <c r="B57" s="8"/>
      <c r="C57" s="37" t="s">
        <v>56</v>
      </c>
      <c r="D57" s="8"/>
      <c r="E57" s="9" t="s">
        <v>99</v>
      </c>
      <c r="F57" s="8"/>
      <c r="G57" s="8"/>
      <c r="H57" s="38"/>
      <c r="I57" s="39"/>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row>
    <row r="58" spans="2:42" outlineLevel="2" x14ac:dyDescent="0.25">
      <c r="B58" s="8"/>
      <c r="C58" s="37" t="s">
        <v>57</v>
      </c>
      <c r="D58" s="8"/>
      <c r="E58" s="9" t="s">
        <v>99</v>
      </c>
      <c r="F58" s="8"/>
      <c r="G58" s="8"/>
      <c r="H58" s="38"/>
      <c r="I58" s="39"/>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row>
    <row r="59" spans="2:42" outlineLevel="2" x14ac:dyDescent="0.25">
      <c r="B59" s="8"/>
      <c r="C59" s="37" t="s">
        <v>58</v>
      </c>
      <c r="D59" s="8"/>
      <c r="E59" s="9" t="s">
        <v>99</v>
      </c>
      <c r="F59" s="8"/>
      <c r="G59" s="8"/>
      <c r="H59" s="38"/>
      <c r="I59" s="39"/>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row>
    <row r="60" spans="2:42" outlineLevel="2" x14ac:dyDescent="0.25">
      <c r="B60" s="8"/>
      <c r="C60" s="40" t="s">
        <v>68</v>
      </c>
      <c r="D60" s="14"/>
      <c r="E60" s="9"/>
      <c r="F60" s="14"/>
      <c r="G60" s="14"/>
      <c r="H60" s="244">
        <f>SUM(H56:H59)</f>
        <v>0</v>
      </c>
      <c r="I60" s="245">
        <f>SUM(I56:I59)</f>
        <v>0</v>
      </c>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row>
    <row r="61" spans="2:42" outlineLevel="2" x14ac:dyDescent="0.25">
      <c r="B61" s="8"/>
      <c r="C61" s="40" t="s">
        <v>59</v>
      </c>
      <c r="D61" s="8"/>
      <c r="E61" s="9"/>
      <c r="F61" s="8"/>
      <c r="G61" s="8"/>
      <c r="H61" s="42"/>
      <c r="I61" s="43"/>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row>
    <row r="62" spans="2:42" outlineLevel="2" x14ac:dyDescent="0.25">
      <c r="B62" s="8"/>
      <c r="C62" s="37" t="s">
        <v>60</v>
      </c>
      <c r="D62" s="8"/>
      <c r="E62" s="9" t="s">
        <v>99</v>
      </c>
      <c r="F62" s="8"/>
      <c r="G62" s="8"/>
      <c r="H62" s="38"/>
      <c r="I62" s="39"/>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row>
    <row r="63" spans="2:42" outlineLevel="2" x14ac:dyDescent="0.25">
      <c r="B63" s="8"/>
      <c r="C63" s="37" t="s">
        <v>61</v>
      </c>
      <c r="D63" s="8"/>
      <c r="E63" s="9" t="s">
        <v>99</v>
      </c>
      <c r="F63" s="8"/>
      <c r="G63" s="8"/>
      <c r="H63" s="38"/>
      <c r="I63" s="39"/>
      <c r="J63" s="44"/>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row>
    <row r="64" spans="2:42" outlineLevel="2" x14ac:dyDescent="0.25">
      <c r="B64" s="8"/>
      <c r="C64" s="37" t="s">
        <v>62</v>
      </c>
      <c r="D64" s="8"/>
      <c r="E64" s="9" t="s">
        <v>99</v>
      </c>
      <c r="F64" s="8"/>
      <c r="G64" s="8"/>
      <c r="H64" s="38"/>
      <c r="I64" s="39"/>
      <c r="J64" s="44"/>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row>
    <row r="65" spans="2:42" outlineLevel="2" x14ac:dyDescent="0.25">
      <c r="B65" s="8"/>
      <c r="C65" s="37" t="s">
        <v>63</v>
      </c>
      <c r="D65" s="8"/>
      <c r="E65" s="9" t="s">
        <v>99</v>
      </c>
      <c r="F65" s="8"/>
      <c r="G65" s="8"/>
      <c r="H65" s="38"/>
      <c r="I65" s="39"/>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row>
    <row r="66" spans="2:42" outlineLevel="2" x14ac:dyDescent="0.25">
      <c r="B66" s="8"/>
      <c r="C66" s="37" t="s">
        <v>64</v>
      </c>
      <c r="D66" s="8"/>
      <c r="E66" s="9" t="s">
        <v>101</v>
      </c>
      <c r="F66" s="8"/>
      <c r="G66" s="8"/>
      <c r="H66" s="38"/>
      <c r="I66" s="39"/>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row>
    <row r="67" spans="2:42" outlineLevel="2" x14ac:dyDescent="0.25">
      <c r="B67" s="8"/>
      <c r="C67" s="37" t="s">
        <v>65</v>
      </c>
      <c r="D67" s="8"/>
      <c r="E67" s="9" t="s">
        <v>101</v>
      </c>
      <c r="F67" s="8"/>
      <c r="G67" s="8"/>
      <c r="H67" s="38"/>
      <c r="I67" s="39"/>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row>
    <row r="68" spans="2:42" outlineLevel="2" x14ac:dyDescent="0.25">
      <c r="B68" s="8"/>
      <c r="C68" s="37" t="s">
        <v>66</v>
      </c>
      <c r="D68" s="8"/>
      <c r="E68" s="9" t="s">
        <v>100</v>
      </c>
      <c r="F68" s="8"/>
      <c r="G68" s="8"/>
      <c r="H68" s="38"/>
      <c r="I68" s="39"/>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row>
    <row r="69" spans="2:42" outlineLevel="2" x14ac:dyDescent="0.25">
      <c r="B69" s="8"/>
      <c r="C69" s="45" t="s">
        <v>67</v>
      </c>
      <c r="D69" s="8"/>
      <c r="E69" s="9"/>
      <c r="F69" s="8"/>
      <c r="G69" s="8"/>
      <c r="H69" s="246">
        <f>SUM(H62:H68)</f>
        <v>0</v>
      </c>
      <c r="I69" s="247">
        <f>SUM(I62:I68)</f>
        <v>0</v>
      </c>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row>
    <row r="70" spans="2:42" outlineLevel="1" x14ac:dyDescent="0.25">
      <c r="B70" s="8"/>
      <c r="C70" s="33"/>
      <c r="D70" s="8"/>
      <c r="E70" s="9"/>
      <c r="F70" s="8"/>
      <c r="G70" s="8"/>
      <c r="H70" s="73"/>
      <c r="I70" s="73"/>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row>
    <row r="71" spans="2:42" outlineLevel="1" x14ac:dyDescent="0.25">
      <c r="B71" s="8"/>
      <c r="C71" s="46" t="s">
        <v>69</v>
      </c>
      <c r="D71" s="8"/>
      <c r="E71" s="9"/>
      <c r="F71" s="8"/>
      <c r="G71" s="8"/>
      <c r="H71" s="248" t="str">
        <f>IFERROR(IF(ABS(H44+H50+H51-H52-H53-H54-H60-H69)&gt;1,"ERROR","OK"),"OK")</f>
        <v>OK</v>
      </c>
      <c r="I71" s="248" t="str">
        <f>IFERROR(IF(ABS(I44+I50+I51-I52-I53-I54-I60-I69)&gt;1,"ERROR","OK"),"OK")</f>
        <v>OK</v>
      </c>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row>
    <row r="72" spans="2:42" outlineLevel="1" x14ac:dyDescent="0.25">
      <c r="B72" s="8"/>
      <c r="C72" s="33"/>
      <c r="D72" s="8"/>
      <c r="E72" s="9"/>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row>
    <row r="73" spans="2:42" outlineLevel="1" x14ac:dyDescent="0.25">
      <c r="B73" s="8"/>
      <c r="C73" s="33"/>
      <c r="D73" s="8"/>
      <c r="E73" s="9"/>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row>
    <row r="74" spans="2:42" outlineLevel="1" x14ac:dyDescent="0.25">
      <c r="B74" s="8"/>
      <c r="C74" s="29" t="s">
        <v>70</v>
      </c>
      <c r="D74" s="8"/>
      <c r="E74" s="16"/>
      <c r="F74" s="8"/>
      <c r="G74" s="8"/>
      <c r="H74" s="32" t="s">
        <v>360</v>
      </c>
      <c r="I74" s="32" t="s">
        <v>359</v>
      </c>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row>
    <row r="75" spans="2:42" outlineLevel="1" x14ac:dyDescent="0.25">
      <c r="B75" s="8"/>
      <c r="C75" s="33"/>
      <c r="D75" s="8"/>
      <c r="E75" s="9"/>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row>
    <row r="76" spans="2:42" outlineLevel="2" x14ac:dyDescent="0.25">
      <c r="B76" s="8"/>
      <c r="C76" s="34" t="s">
        <v>71</v>
      </c>
      <c r="D76" s="8"/>
      <c r="E76" s="9" t="s">
        <v>99</v>
      </c>
      <c r="F76" s="8"/>
      <c r="G76" s="8"/>
      <c r="H76" s="47"/>
      <c r="I76" s="4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row>
    <row r="77" spans="2:42" outlineLevel="2" x14ac:dyDescent="0.25">
      <c r="B77" s="8"/>
      <c r="C77" s="37" t="s">
        <v>72</v>
      </c>
      <c r="D77" s="8"/>
      <c r="E77" s="9" t="s">
        <v>99</v>
      </c>
      <c r="F77" s="8"/>
      <c r="G77" s="8"/>
      <c r="H77" s="49"/>
      <c r="I77" s="50"/>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row>
    <row r="78" spans="2:42" outlineLevel="2" x14ac:dyDescent="0.25">
      <c r="B78" s="8"/>
      <c r="C78" s="37" t="s">
        <v>73</v>
      </c>
      <c r="D78" s="8"/>
      <c r="E78" s="9" t="s">
        <v>99</v>
      </c>
      <c r="F78" s="8"/>
      <c r="G78" s="8"/>
      <c r="H78" s="49"/>
      <c r="I78" s="50"/>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row>
    <row r="79" spans="2:42" outlineLevel="2" x14ac:dyDescent="0.25">
      <c r="B79" s="8"/>
      <c r="C79" s="37" t="s">
        <v>74</v>
      </c>
      <c r="D79" s="8"/>
      <c r="E79" s="9" t="s">
        <v>100</v>
      </c>
      <c r="F79" s="8"/>
      <c r="G79" s="8"/>
      <c r="H79" s="49"/>
      <c r="I79" s="50"/>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row>
    <row r="80" spans="2:42" outlineLevel="2" x14ac:dyDescent="0.25">
      <c r="B80" s="8"/>
      <c r="C80" s="37" t="s">
        <v>75</v>
      </c>
      <c r="D80" s="8"/>
      <c r="E80" s="9" t="s">
        <v>100</v>
      </c>
      <c r="F80" s="8"/>
      <c r="G80" s="8"/>
      <c r="H80" s="49"/>
      <c r="I80" s="50"/>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row>
    <row r="81" spans="2:42" outlineLevel="2" x14ac:dyDescent="0.25">
      <c r="B81" s="8"/>
      <c r="C81" s="37" t="s">
        <v>76</v>
      </c>
      <c r="D81" s="8"/>
      <c r="E81" s="9" t="s">
        <v>100</v>
      </c>
      <c r="F81" s="8"/>
      <c r="G81" s="8"/>
      <c r="H81" s="49"/>
      <c r="I81" s="50"/>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row>
    <row r="82" spans="2:42" outlineLevel="2" x14ac:dyDescent="0.25">
      <c r="B82" s="8"/>
      <c r="C82" s="37" t="s">
        <v>77</v>
      </c>
      <c r="D82" s="8"/>
      <c r="E82" s="9" t="s">
        <v>100</v>
      </c>
      <c r="F82" s="8"/>
      <c r="G82" s="8"/>
      <c r="H82" s="49"/>
      <c r="I82" s="50"/>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2:42" outlineLevel="2" x14ac:dyDescent="0.25">
      <c r="B83" s="8"/>
      <c r="C83" s="37" t="s">
        <v>78</v>
      </c>
      <c r="D83" s="8"/>
      <c r="E83" s="9" t="s">
        <v>100</v>
      </c>
      <c r="F83" s="8"/>
      <c r="G83" s="8"/>
      <c r="H83" s="49"/>
      <c r="I83" s="50"/>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row>
    <row r="84" spans="2:42" outlineLevel="2" x14ac:dyDescent="0.25">
      <c r="B84" s="8"/>
      <c r="C84" s="37" t="s">
        <v>79</v>
      </c>
      <c r="D84" s="8"/>
      <c r="E84" s="9" t="s">
        <v>100</v>
      </c>
      <c r="F84" s="8"/>
      <c r="G84" s="8"/>
      <c r="H84" s="49"/>
      <c r="I84" s="50"/>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row>
    <row r="85" spans="2:42" outlineLevel="2" x14ac:dyDescent="0.25">
      <c r="B85" s="8"/>
      <c r="C85" s="45" t="s">
        <v>80</v>
      </c>
      <c r="D85" s="8"/>
      <c r="E85" s="9"/>
      <c r="F85" s="8"/>
      <c r="G85" s="8"/>
      <c r="H85" s="249">
        <f>SUM(H76:H84)</f>
        <v>0</v>
      </c>
      <c r="I85" s="249">
        <f>SUM(I76:I84)</f>
        <v>0</v>
      </c>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row>
    <row r="86" spans="2:42" outlineLevel="2" x14ac:dyDescent="0.25">
      <c r="B86" s="8"/>
      <c r="C86" s="33"/>
      <c r="D86" s="8"/>
      <c r="E86" s="9"/>
      <c r="F86" s="8"/>
      <c r="G86" s="8"/>
      <c r="H86" s="73"/>
      <c r="I86" s="73"/>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row>
    <row r="87" spans="2:42" outlineLevel="1" x14ac:dyDescent="0.25">
      <c r="B87" s="8"/>
      <c r="C87" s="46" t="s">
        <v>69</v>
      </c>
      <c r="D87" s="8"/>
      <c r="E87" s="9"/>
      <c r="F87" s="8"/>
      <c r="G87" s="8"/>
      <c r="H87" s="248" t="str">
        <f>IF(H67=H85,"OK","ERROR")</f>
        <v>OK</v>
      </c>
      <c r="I87" s="248" t="str">
        <f>IF(I67=I85,"OK","ERROR")</f>
        <v>OK</v>
      </c>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row>
    <row r="88" spans="2:42" x14ac:dyDescent="0.25">
      <c r="B88" s="8"/>
      <c r="C88" s="33"/>
      <c r="D88" s="8"/>
      <c r="E88" s="9"/>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row>
    <row r="89" spans="2:42" x14ac:dyDescent="0.25">
      <c r="E89" s="10"/>
    </row>
    <row r="90" spans="2:42" x14ac:dyDescent="0.25">
      <c r="E90" s="10"/>
    </row>
    <row r="91" spans="2:42" x14ac:dyDescent="0.25">
      <c r="B91" s="8"/>
      <c r="C91" s="33"/>
      <c r="D91" s="8"/>
      <c r="E91" s="9"/>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row>
    <row r="92" spans="2:42" s="21" customFormat="1" ht="23.4" customHeight="1" x14ac:dyDescent="0.3">
      <c r="B92" s="17"/>
      <c r="C92" s="18" t="s">
        <v>106</v>
      </c>
      <c r="D92" s="19"/>
      <c r="E92" s="20"/>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7"/>
    </row>
    <row r="93" spans="2:42" x14ac:dyDescent="0.25">
      <c r="B93" s="8"/>
      <c r="C93" s="33"/>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row>
    <row r="94" spans="2:42" ht="20.399999999999999" customHeight="1" x14ac:dyDescent="0.25">
      <c r="B94" s="8"/>
      <c r="C94" s="332" t="s">
        <v>133</v>
      </c>
      <c r="D94" s="333"/>
      <c r="E94" s="333"/>
      <c r="F94" s="334"/>
      <c r="G94" s="51"/>
      <c r="H94" s="33"/>
      <c r="I94" s="33"/>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row>
    <row r="95" spans="2:42" x14ac:dyDescent="0.25">
      <c r="B95" s="8"/>
      <c r="C95" s="33"/>
      <c r="D95" s="8"/>
      <c r="E95" s="9"/>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row>
    <row r="96" spans="2:42" ht="48" customHeight="1" outlineLevel="3" x14ac:dyDescent="0.25">
      <c r="B96" s="8"/>
      <c r="C96" s="52" t="s">
        <v>111</v>
      </c>
      <c r="D96" s="8"/>
      <c r="E96" s="53" t="s">
        <v>112</v>
      </c>
      <c r="F96" s="8"/>
      <c r="G96" s="8"/>
      <c r="H96" s="53" t="s">
        <v>114</v>
      </c>
      <c r="I96" s="53" t="s">
        <v>115</v>
      </c>
      <c r="J96" s="53" t="s">
        <v>161</v>
      </c>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row>
    <row r="97" spans="2:42" outlineLevel="3" x14ac:dyDescent="0.25">
      <c r="B97" s="8"/>
      <c r="C97" s="6" t="s">
        <v>113</v>
      </c>
      <c r="D97" s="8"/>
      <c r="E97" s="54"/>
      <c r="F97" s="8"/>
      <c r="G97" s="8"/>
      <c r="H97" s="55"/>
      <c r="I97" s="250" t="str">
        <f t="shared" ref="I97:I105" si="29">IF(ISERROR(H97/$H$122*E97),"",H97/$H$122*E97)</f>
        <v/>
      </c>
      <c r="J97" s="251" t="str">
        <f>IF(ISERROR(H97/E97),"",H97/E97)</f>
        <v/>
      </c>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row>
    <row r="98" spans="2:42" outlineLevel="3" x14ac:dyDescent="0.25">
      <c r="B98" s="8"/>
      <c r="C98" s="6" t="s">
        <v>113</v>
      </c>
      <c r="D98" s="8"/>
      <c r="E98" s="311"/>
      <c r="F98" s="8"/>
      <c r="G98" s="8"/>
      <c r="H98" s="68"/>
      <c r="I98" s="250" t="str">
        <f t="shared" si="29"/>
        <v/>
      </c>
      <c r="J98" s="251" t="str">
        <f t="shared" ref="J98:J121" si="30">IF(ISERROR(H98/E98),"",H98/E98)</f>
        <v/>
      </c>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row>
    <row r="99" spans="2:42" outlineLevel="3" x14ac:dyDescent="0.25">
      <c r="B99" s="8"/>
      <c r="C99" s="6" t="s">
        <v>113</v>
      </c>
      <c r="D99" s="8"/>
      <c r="E99" s="311"/>
      <c r="F99" s="8"/>
      <c r="G99" s="8"/>
      <c r="H99" s="68"/>
      <c r="I99" s="250" t="str">
        <f t="shared" si="29"/>
        <v/>
      </c>
      <c r="J99" s="251" t="str">
        <f t="shared" si="30"/>
        <v/>
      </c>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row>
    <row r="100" spans="2:42" outlineLevel="3" x14ac:dyDescent="0.25">
      <c r="B100" s="8"/>
      <c r="C100" s="6" t="s">
        <v>113</v>
      </c>
      <c r="D100" s="8"/>
      <c r="E100" s="311"/>
      <c r="F100" s="8"/>
      <c r="G100" s="8"/>
      <c r="H100" s="68"/>
      <c r="I100" s="250" t="str">
        <f t="shared" si="29"/>
        <v/>
      </c>
      <c r="J100" s="251" t="str">
        <f t="shared" si="30"/>
        <v/>
      </c>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row>
    <row r="101" spans="2:42" outlineLevel="3" x14ac:dyDescent="0.25">
      <c r="B101" s="8"/>
      <c r="C101" s="6" t="s">
        <v>113</v>
      </c>
      <c r="D101" s="8"/>
      <c r="E101" s="311"/>
      <c r="F101" s="8"/>
      <c r="G101" s="8"/>
      <c r="H101" s="68"/>
      <c r="I101" s="250" t="str">
        <f t="shared" si="29"/>
        <v/>
      </c>
      <c r="J101" s="251" t="str">
        <f t="shared" si="30"/>
        <v/>
      </c>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row>
    <row r="102" spans="2:42" outlineLevel="3" x14ac:dyDescent="0.25">
      <c r="B102" s="8"/>
      <c r="C102" s="6" t="s">
        <v>113</v>
      </c>
      <c r="D102" s="8"/>
      <c r="E102" s="311"/>
      <c r="F102" s="8"/>
      <c r="G102" s="8"/>
      <c r="H102" s="68"/>
      <c r="I102" s="250" t="str">
        <f t="shared" si="29"/>
        <v/>
      </c>
      <c r="J102" s="251" t="str">
        <f t="shared" si="30"/>
        <v/>
      </c>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row>
    <row r="103" spans="2:42" outlineLevel="3" x14ac:dyDescent="0.25">
      <c r="B103" s="8"/>
      <c r="C103" s="6" t="s">
        <v>113</v>
      </c>
      <c r="D103" s="8"/>
      <c r="E103" s="311"/>
      <c r="F103" s="8"/>
      <c r="G103" s="8"/>
      <c r="H103" s="68"/>
      <c r="I103" s="250" t="str">
        <f t="shared" si="29"/>
        <v/>
      </c>
      <c r="J103" s="251" t="str">
        <f t="shared" si="30"/>
        <v/>
      </c>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row>
    <row r="104" spans="2:42" outlineLevel="3" x14ac:dyDescent="0.25">
      <c r="B104" s="8"/>
      <c r="C104" s="6" t="s">
        <v>113</v>
      </c>
      <c r="D104" s="8"/>
      <c r="E104" s="311"/>
      <c r="F104" s="8"/>
      <c r="G104" s="8"/>
      <c r="H104" s="68"/>
      <c r="I104" s="250" t="str">
        <f t="shared" si="29"/>
        <v/>
      </c>
      <c r="J104" s="251" t="str">
        <f t="shared" si="30"/>
        <v/>
      </c>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row>
    <row r="105" spans="2:42" outlineLevel="3" x14ac:dyDescent="0.25">
      <c r="B105" s="8"/>
      <c r="C105" s="6" t="s">
        <v>113</v>
      </c>
      <c r="D105" s="8"/>
      <c r="E105" s="311"/>
      <c r="F105" s="8"/>
      <c r="G105" s="8"/>
      <c r="H105" s="68"/>
      <c r="I105" s="250" t="str">
        <f t="shared" si="29"/>
        <v/>
      </c>
      <c r="J105" s="251" t="str">
        <f t="shared" si="30"/>
        <v/>
      </c>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row>
    <row r="106" spans="2:42" outlineLevel="3" x14ac:dyDescent="0.25">
      <c r="B106" s="8"/>
      <c r="C106" s="6" t="s">
        <v>113</v>
      </c>
      <c r="D106" s="8"/>
      <c r="E106" s="311"/>
      <c r="F106" s="8"/>
      <c r="G106" s="8"/>
      <c r="H106" s="68"/>
      <c r="I106" s="250" t="str">
        <f t="shared" ref="I106:I119" si="31">IF(ISERROR(H106/$H$122*E106),"",H106/$H$122*E106)</f>
        <v/>
      </c>
      <c r="J106" s="251" t="str">
        <f t="shared" si="30"/>
        <v/>
      </c>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row>
    <row r="107" spans="2:42" outlineLevel="3" x14ac:dyDescent="0.25">
      <c r="B107" s="8"/>
      <c r="C107" s="6" t="s">
        <v>113</v>
      </c>
      <c r="D107" s="8"/>
      <c r="E107" s="311"/>
      <c r="F107" s="8"/>
      <c r="G107" s="8"/>
      <c r="H107" s="68"/>
      <c r="I107" s="250" t="str">
        <f t="shared" si="31"/>
        <v/>
      </c>
      <c r="J107" s="251" t="str">
        <f t="shared" si="30"/>
        <v/>
      </c>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row>
    <row r="108" spans="2:42" outlineLevel="3" x14ac:dyDescent="0.25">
      <c r="B108" s="8"/>
      <c r="C108" s="6" t="s">
        <v>113</v>
      </c>
      <c r="D108" s="8"/>
      <c r="E108" s="311"/>
      <c r="F108" s="8"/>
      <c r="G108" s="8"/>
      <c r="H108" s="68"/>
      <c r="I108" s="250" t="str">
        <f t="shared" si="31"/>
        <v/>
      </c>
      <c r="J108" s="251" t="str">
        <f t="shared" si="30"/>
        <v/>
      </c>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row>
    <row r="109" spans="2:42" outlineLevel="3" x14ac:dyDescent="0.25">
      <c r="B109" s="8"/>
      <c r="C109" s="6" t="s">
        <v>113</v>
      </c>
      <c r="D109" s="8"/>
      <c r="E109" s="311"/>
      <c r="F109" s="8"/>
      <c r="G109" s="8"/>
      <c r="H109" s="68"/>
      <c r="I109" s="250" t="str">
        <f t="shared" si="31"/>
        <v/>
      </c>
      <c r="J109" s="251" t="str">
        <f t="shared" si="30"/>
        <v/>
      </c>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row>
    <row r="110" spans="2:42" outlineLevel="3" x14ac:dyDescent="0.25">
      <c r="B110" s="8"/>
      <c r="C110" s="6" t="s">
        <v>113</v>
      </c>
      <c r="D110" s="8"/>
      <c r="E110" s="311"/>
      <c r="F110" s="8"/>
      <c r="G110" s="8"/>
      <c r="H110" s="68"/>
      <c r="I110" s="250" t="str">
        <f t="shared" si="31"/>
        <v/>
      </c>
      <c r="J110" s="251" t="str">
        <f t="shared" si="30"/>
        <v/>
      </c>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row>
    <row r="111" spans="2:42" outlineLevel="3" x14ac:dyDescent="0.25">
      <c r="B111" s="8"/>
      <c r="C111" s="6" t="s">
        <v>113</v>
      </c>
      <c r="D111" s="8"/>
      <c r="E111" s="311"/>
      <c r="F111" s="8"/>
      <c r="G111" s="8"/>
      <c r="H111" s="68"/>
      <c r="I111" s="250" t="str">
        <f t="shared" si="31"/>
        <v/>
      </c>
      <c r="J111" s="251" t="str">
        <f t="shared" si="30"/>
        <v/>
      </c>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row>
    <row r="112" spans="2:42" outlineLevel="3" x14ac:dyDescent="0.25">
      <c r="B112" s="8"/>
      <c r="C112" s="6" t="s">
        <v>113</v>
      </c>
      <c r="D112" s="8"/>
      <c r="E112" s="56"/>
      <c r="F112" s="8"/>
      <c r="G112" s="8"/>
      <c r="H112" s="57"/>
      <c r="I112" s="250" t="str">
        <f t="shared" si="31"/>
        <v/>
      </c>
      <c r="J112" s="251" t="str">
        <f t="shared" si="30"/>
        <v/>
      </c>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row>
    <row r="113" spans="2:42" outlineLevel="3" x14ac:dyDescent="0.25">
      <c r="B113" s="8"/>
      <c r="C113" s="6" t="s">
        <v>113</v>
      </c>
      <c r="D113" s="8"/>
      <c r="E113" s="56"/>
      <c r="F113" s="8"/>
      <c r="G113" s="8"/>
      <c r="H113" s="57"/>
      <c r="I113" s="250" t="str">
        <f t="shared" si="31"/>
        <v/>
      </c>
      <c r="J113" s="251" t="str">
        <f t="shared" si="30"/>
        <v/>
      </c>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row>
    <row r="114" spans="2:42" outlineLevel="3" x14ac:dyDescent="0.25">
      <c r="B114" s="8"/>
      <c r="C114" s="6" t="s">
        <v>113</v>
      </c>
      <c r="D114" s="8"/>
      <c r="E114" s="56"/>
      <c r="F114" s="8"/>
      <c r="G114" s="8"/>
      <c r="H114" s="57"/>
      <c r="I114" s="250" t="str">
        <f t="shared" si="31"/>
        <v/>
      </c>
      <c r="J114" s="251" t="str">
        <f t="shared" si="30"/>
        <v/>
      </c>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row>
    <row r="115" spans="2:42" outlineLevel="3" x14ac:dyDescent="0.25">
      <c r="B115" s="8"/>
      <c r="C115" s="6" t="s">
        <v>113</v>
      </c>
      <c r="D115" s="8"/>
      <c r="E115" s="56"/>
      <c r="F115" s="8"/>
      <c r="G115" s="8"/>
      <c r="H115" s="57"/>
      <c r="I115" s="250" t="str">
        <f t="shared" si="31"/>
        <v/>
      </c>
      <c r="J115" s="251" t="str">
        <f t="shared" si="30"/>
        <v/>
      </c>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row>
    <row r="116" spans="2:42" outlineLevel="3" x14ac:dyDescent="0.25">
      <c r="B116" s="8"/>
      <c r="C116" s="6" t="s">
        <v>113</v>
      </c>
      <c r="D116" s="8"/>
      <c r="E116" s="56"/>
      <c r="F116" s="8"/>
      <c r="G116" s="8"/>
      <c r="H116" s="57"/>
      <c r="I116" s="250" t="str">
        <f t="shared" si="31"/>
        <v/>
      </c>
      <c r="J116" s="251" t="str">
        <f t="shared" si="30"/>
        <v/>
      </c>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row>
    <row r="117" spans="2:42" outlineLevel="3" x14ac:dyDescent="0.25">
      <c r="B117" s="8"/>
      <c r="C117" s="6" t="s">
        <v>113</v>
      </c>
      <c r="D117" s="8"/>
      <c r="E117" s="56"/>
      <c r="F117" s="8"/>
      <c r="G117" s="8"/>
      <c r="H117" s="57"/>
      <c r="I117" s="250" t="str">
        <f t="shared" si="31"/>
        <v/>
      </c>
      <c r="J117" s="251" t="str">
        <f t="shared" si="30"/>
        <v/>
      </c>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row>
    <row r="118" spans="2:42" outlineLevel="3" x14ac:dyDescent="0.25">
      <c r="B118" s="8"/>
      <c r="C118" s="6" t="s">
        <v>113</v>
      </c>
      <c r="D118" s="8"/>
      <c r="E118" s="56"/>
      <c r="F118" s="8"/>
      <c r="G118" s="8"/>
      <c r="H118" s="57"/>
      <c r="I118" s="250" t="str">
        <f t="shared" si="31"/>
        <v/>
      </c>
      <c r="J118" s="251" t="str">
        <f t="shared" si="30"/>
        <v/>
      </c>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row>
    <row r="119" spans="2:42" outlineLevel="3" x14ac:dyDescent="0.25">
      <c r="B119" s="8"/>
      <c r="C119" s="6" t="s">
        <v>113</v>
      </c>
      <c r="D119" s="8"/>
      <c r="E119" s="56"/>
      <c r="F119" s="8"/>
      <c r="G119" s="8"/>
      <c r="H119" s="57"/>
      <c r="I119" s="250" t="str">
        <f t="shared" si="31"/>
        <v/>
      </c>
      <c r="J119" s="251" t="str">
        <f t="shared" si="30"/>
        <v/>
      </c>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row>
    <row r="120" spans="2:42" outlineLevel="3" x14ac:dyDescent="0.25">
      <c r="B120" s="8"/>
      <c r="C120" s="6" t="s">
        <v>113</v>
      </c>
      <c r="D120" s="8"/>
      <c r="E120" s="56"/>
      <c r="F120" s="8"/>
      <c r="G120" s="8"/>
      <c r="H120" s="57"/>
      <c r="I120" s="250" t="str">
        <f>IF(ISERROR(H120/$H$122*E120),"",H120/$H$122*E120)</f>
        <v/>
      </c>
      <c r="J120" s="251" t="str">
        <f t="shared" si="30"/>
        <v/>
      </c>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row>
    <row r="121" spans="2:42" outlineLevel="3" x14ac:dyDescent="0.25">
      <c r="B121" s="8"/>
      <c r="C121" s="7" t="s">
        <v>113</v>
      </c>
      <c r="D121" s="8"/>
      <c r="E121" s="56"/>
      <c r="F121" s="8"/>
      <c r="G121" s="8"/>
      <c r="H121" s="58"/>
      <c r="I121" s="250" t="str">
        <f>IF(ISERROR(H121/$H$122*E121),"",H121/$H$122*E121)</f>
        <v/>
      </c>
      <c r="J121" s="251" t="str">
        <f t="shared" si="30"/>
        <v/>
      </c>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row>
    <row r="122" spans="2:42" outlineLevel="3" x14ac:dyDescent="0.25">
      <c r="B122" s="8"/>
      <c r="C122" s="59" t="s">
        <v>5</v>
      </c>
      <c r="D122" s="8"/>
      <c r="E122" s="9"/>
      <c r="F122" s="8"/>
      <c r="G122" s="8"/>
      <c r="H122" s="253">
        <f>SUM(H97:H121)</f>
        <v>0</v>
      </c>
      <c r="I122" s="252">
        <f>ROUNDUP(SUM(I97:I121),0)</f>
        <v>0</v>
      </c>
      <c r="J122" s="252">
        <f>ROUNDUP(SUM(J97:J121),0)</f>
        <v>0</v>
      </c>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row>
    <row r="123" spans="2:42" x14ac:dyDescent="0.25">
      <c r="B123" s="8"/>
      <c r="C123" s="33"/>
      <c r="D123" s="8"/>
      <c r="E123" s="9"/>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row>
    <row r="124" spans="2:42" ht="21.6" customHeight="1" x14ac:dyDescent="0.25">
      <c r="B124" s="8"/>
      <c r="C124" s="332" t="s">
        <v>116</v>
      </c>
      <c r="D124" s="333"/>
      <c r="E124" s="333"/>
      <c r="F124" s="334"/>
      <c r="G124" s="51"/>
      <c r="H124" s="33"/>
      <c r="I124" s="33"/>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row>
    <row r="125" spans="2:42" x14ac:dyDescent="0.25">
      <c r="B125" s="8"/>
      <c r="C125" s="33"/>
      <c r="D125" s="8"/>
      <c r="E125" s="9"/>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row>
    <row r="126" spans="2:42" ht="27.6" customHeight="1" outlineLevel="2" x14ac:dyDescent="0.25">
      <c r="B126" s="8"/>
      <c r="C126" s="322" t="s">
        <v>248</v>
      </c>
      <c r="D126" s="322"/>
      <c r="E126" s="322"/>
      <c r="F126" s="322"/>
      <c r="G126" s="322"/>
      <c r="H126" s="322"/>
      <c r="I126" s="322"/>
      <c r="J126" s="8"/>
      <c r="K126" s="8"/>
      <c r="L126" s="8"/>
      <c r="M126" s="8"/>
      <c r="N126" s="8"/>
      <c r="O126" s="60"/>
      <c r="P126" s="60"/>
      <c r="Q126" s="60"/>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row>
    <row r="127" spans="2:42" outlineLevel="2" x14ac:dyDescent="0.25">
      <c r="B127" s="8"/>
      <c r="C127" s="61" t="s">
        <v>117</v>
      </c>
      <c r="D127" s="8"/>
      <c r="E127" s="62" t="s">
        <v>118</v>
      </c>
      <c r="F127" s="8"/>
      <c r="G127" s="8"/>
      <c r="H127" s="8"/>
      <c r="I127" s="8"/>
      <c r="J127" s="9" t="s">
        <v>99</v>
      </c>
      <c r="K127" s="9"/>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c r="AO127" s="63"/>
      <c r="AP127" s="8"/>
    </row>
    <row r="128" spans="2:42" outlineLevel="2" x14ac:dyDescent="0.25">
      <c r="B128" s="8"/>
      <c r="C128" s="61" t="s">
        <v>117</v>
      </c>
      <c r="D128" s="8"/>
      <c r="E128" s="62" t="s">
        <v>118</v>
      </c>
      <c r="F128" s="8"/>
      <c r="G128" s="8"/>
      <c r="H128" s="8"/>
      <c r="I128" s="8"/>
      <c r="J128" s="9" t="s">
        <v>99</v>
      </c>
      <c r="K128" s="9"/>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c r="AO128" s="63"/>
      <c r="AP128" s="8"/>
    </row>
    <row r="129" spans="1:165" outlineLevel="2" x14ac:dyDescent="0.25">
      <c r="B129" s="8"/>
      <c r="C129" s="61" t="s">
        <v>117</v>
      </c>
      <c r="D129" s="8"/>
      <c r="E129" s="62" t="s">
        <v>118</v>
      </c>
      <c r="F129" s="8"/>
      <c r="G129" s="8"/>
      <c r="H129" s="8"/>
      <c r="I129" s="8"/>
      <c r="J129" s="9" t="s">
        <v>99</v>
      </c>
      <c r="K129" s="9"/>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8"/>
    </row>
    <row r="130" spans="1:165" outlineLevel="2" x14ac:dyDescent="0.25">
      <c r="B130" s="8"/>
      <c r="C130" s="61" t="s">
        <v>117</v>
      </c>
      <c r="D130" s="8"/>
      <c r="E130" s="62" t="s">
        <v>118</v>
      </c>
      <c r="F130" s="8"/>
      <c r="G130" s="8"/>
      <c r="H130" s="8"/>
      <c r="I130" s="8"/>
      <c r="J130" s="9" t="s">
        <v>99</v>
      </c>
      <c r="K130" s="9"/>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c r="AO130" s="63"/>
      <c r="AP130" s="8"/>
    </row>
    <row r="131" spans="1:165" outlineLevel="2" x14ac:dyDescent="0.25">
      <c r="B131" s="8"/>
      <c r="C131" s="61" t="s">
        <v>117</v>
      </c>
      <c r="D131" s="8"/>
      <c r="E131" s="62" t="s">
        <v>118</v>
      </c>
      <c r="F131" s="8"/>
      <c r="G131" s="8"/>
      <c r="H131" s="8"/>
      <c r="I131" s="8"/>
      <c r="J131" s="9" t="s">
        <v>99</v>
      </c>
      <c r="K131" s="9"/>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c r="AO131" s="63"/>
      <c r="AP131" s="8"/>
    </row>
    <row r="132" spans="1:165" outlineLevel="2" x14ac:dyDescent="0.25">
      <c r="B132" s="8"/>
      <c r="C132" s="61" t="s">
        <v>117</v>
      </c>
      <c r="D132" s="8"/>
      <c r="E132" s="62" t="s">
        <v>118</v>
      </c>
      <c r="F132" s="8"/>
      <c r="G132" s="8"/>
      <c r="H132" s="8"/>
      <c r="I132" s="8"/>
      <c r="J132" s="9" t="s">
        <v>99</v>
      </c>
      <c r="K132" s="9"/>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c r="AO132" s="63"/>
      <c r="AP132" s="8"/>
    </row>
    <row r="133" spans="1:165" s="8" customFormat="1" outlineLevel="2" x14ac:dyDescent="0.25">
      <c r="A133" s="10"/>
      <c r="C133" s="33"/>
      <c r="E133" s="9"/>
      <c r="J133" s="9"/>
      <c r="K133" s="9"/>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c r="AI133" s="64"/>
      <c r="AJ133" s="64"/>
      <c r="AK133" s="64"/>
      <c r="AL133" s="64"/>
      <c r="AM133" s="64"/>
      <c r="AN133" s="64"/>
      <c r="AO133" s="64"/>
      <c r="AQ133" s="10"/>
      <c r="AR133" s="10"/>
      <c r="AS133" s="10"/>
      <c r="AT133" s="10"/>
      <c r="AU133" s="10"/>
      <c r="AV133" s="10"/>
      <c r="AW133" s="10"/>
      <c r="AX133" s="10"/>
      <c r="AY133" s="10"/>
      <c r="AZ133" s="10"/>
      <c r="BA133" s="10"/>
      <c r="BB133" s="10"/>
      <c r="BC133" s="10"/>
      <c r="BD133" s="10"/>
      <c r="BE133" s="10"/>
      <c r="BF133" s="10"/>
      <c r="BG133" s="10"/>
      <c r="BH133" s="10"/>
      <c r="BI133" s="10"/>
      <c r="BJ133" s="10"/>
      <c r="BK133" s="10"/>
      <c r="BL133" s="10"/>
      <c r="BM133" s="10"/>
      <c r="BN133" s="10"/>
      <c r="BO133" s="10"/>
      <c r="BP133" s="10"/>
      <c r="BQ133" s="10"/>
      <c r="BR133" s="10"/>
      <c r="BS133" s="10"/>
      <c r="BT133" s="10"/>
      <c r="BU133" s="10"/>
      <c r="BV133" s="10"/>
      <c r="BW133" s="10"/>
      <c r="BX133" s="10"/>
      <c r="BY133" s="10"/>
      <c r="BZ133" s="10"/>
      <c r="CA133" s="10"/>
      <c r="CB133" s="10"/>
      <c r="CC133" s="10"/>
      <c r="CD133" s="10"/>
      <c r="CE133" s="10"/>
      <c r="CF133" s="10"/>
      <c r="CG133" s="10"/>
      <c r="CH133" s="10"/>
      <c r="CI133" s="10"/>
      <c r="CJ133" s="10"/>
      <c r="CK133" s="10"/>
      <c r="CL133" s="10"/>
      <c r="CM133" s="10"/>
      <c r="CN133" s="10"/>
      <c r="CO133" s="10"/>
      <c r="CP133" s="10"/>
      <c r="CQ133" s="10"/>
      <c r="CR133" s="10"/>
      <c r="CS133" s="10"/>
      <c r="CT133" s="10"/>
      <c r="CU133" s="10"/>
      <c r="CV133" s="10"/>
      <c r="CW133" s="10"/>
      <c r="CX133" s="10"/>
      <c r="CY133" s="10"/>
      <c r="CZ133" s="10"/>
      <c r="DA133" s="10"/>
      <c r="DB133" s="10"/>
      <c r="DC133" s="10"/>
      <c r="DD133" s="10"/>
      <c r="DE133" s="10"/>
      <c r="DF133" s="10"/>
      <c r="DG133" s="10"/>
      <c r="DH133" s="10"/>
      <c r="DI133" s="10"/>
      <c r="DJ133" s="10"/>
      <c r="DK133" s="10"/>
      <c r="DL133" s="10"/>
      <c r="DM133" s="10"/>
      <c r="DN133" s="10"/>
      <c r="DO133" s="10"/>
      <c r="DP133" s="10"/>
      <c r="DQ133" s="10"/>
      <c r="DR133" s="10"/>
      <c r="DS133" s="10"/>
      <c r="DT133" s="10"/>
      <c r="DU133" s="10"/>
      <c r="DV133" s="10"/>
      <c r="DW133" s="10"/>
      <c r="DX133" s="10"/>
      <c r="DY133" s="10"/>
      <c r="DZ133" s="10"/>
      <c r="EA133" s="10"/>
      <c r="EB133" s="10"/>
      <c r="EC133" s="10"/>
      <c r="ED133" s="10"/>
      <c r="EE133" s="10"/>
      <c r="EF133" s="10"/>
      <c r="EG133" s="10"/>
      <c r="EH133" s="10"/>
      <c r="EI133" s="10"/>
      <c r="EJ133" s="10"/>
      <c r="EK133" s="10"/>
      <c r="EL133" s="10"/>
      <c r="EM133" s="10"/>
      <c r="EN133" s="10"/>
      <c r="EO133" s="10"/>
      <c r="EP133" s="10"/>
      <c r="EQ133" s="10"/>
      <c r="ER133" s="10"/>
      <c r="ES133" s="10"/>
      <c r="ET133" s="10"/>
      <c r="EU133" s="10"/>
      <c r="EV133" s="10"/>
      <c r="EW133" s="10"/>
      <c r="EX133" s="10"/>
      <c r="EY133" s="10"/>
      <c r="EZ133" s="10"/>
      <c r="FA133" s="10"/>
      <c r="FB133" s="10"/>
      <c r="FC133" s="10"/>
      <c r="FD133" s="10"/>
      <c r="FE133" s="10"/>
      <c r="FF133" s="10"/>
      <c r="FG133" s="10"/>
      <c r="FH133" s="10"/>
      <c r="FI133" s="10"/>
    </row>
    <row r="134" spans="1:165" ht="27.6" outlineLevel="2" x14ac:dyDescent="0.25">
      <c r="B134" s="8"/>
      <c r="C134" s="59" t="s">
        <v>119</v>
      </c>
      <c r="D134" s="8"/>
      <c r="E134" s="32" t="s">
        <v>118</v>
      </c>
      <c r="F134" s="8"/>
      <c r="G134" s="8"/>
      <c r="H134" s="8"/>
      <c r="I134" s="8"/>
      <c r="J134" s="9"/>
      <c r="K134" s="9"/>
      <c r="L134" s="254">
        <f>SUM(L127:L132)</f>
        <v>0</v>
      </c>
      <c r="M134" s="254">
        <f t="shared" ref="M134:AO134" si="32">SUM(M127:M132)</f>
        <v>0</v>
      </c>
      <c r="N134" s="254">
        <f t="shared" si="32"/>
        <v>0</v>
      </c>
      <c r="O134" s="254">
        <f t="shared" si="32"/>
        <v>0</v>
      </c>
      <c r="P134" s="254">
        <f t="shared" si="32"/>
        <v>0</v>
      </c>
      <c r="Q134" s="254">
        <f t="shared" si="32"/>
        <v>0</v>
      </c>
      <c r="R134" s="254">
        <f t="shared" si="32"/>
        <v>0</v>
      </c>
      <c r="S134" s="254">
        <f t="shared" si="32"/>
        <v>0</v>
      </c>
      <c r="T134" s="254">
        <f t="shared" si="32"/>
        <v>0</v>
      </c>
      <c r="U134" s="254">
        <f t="shared" si="32"/>
        <v>0</v>
      </c>
      <c r="V134" s="254">
        <f t="shared" si="32"/>
        <v>0</v>
      </c>
      <c r="W134" s="254">
        <f t="shared" si="32"/>
        <v>0</v>
      </c>
      <c r="X134" s="254">
        <f t="shared" si="32"/>
        <v>0</v>
      </c>
      <c r="Y134" s="254">
        <f t="shared" si="32"/>
        <v>0</v>
      </c>
      <c r="Z134" s="254">
        <f t="shared" si="32"/>
        <v>0</v>
      </c>
      <c r="AA134" s="254">
        <f t="shared" si="32"/>
        <v>0</v>
      </c>
      <c r="AB134" s="254">
        <f t="shared" si="32"/>
        <v>0</v>
      </c>
      <c r="AC134" s="254">
        <f t="shared" si="32"/>
        <v>0</v>
      </c>
      <c r="AD134" s="254">
        <f t="shared" si="32"/>
        <v>0</v>
      </c>
      <c r="AE134" s="254">
        <f t="shared" si="32"/>
        <v>0</v>
      </c>
      <c r="AF134" s="254">
        <f t="shared" si="32"/>
        <v>0</v>
      </c>
      <c r="AG134" s="254">
        <f t="shared" si="32"/>
        <v>0</v>
      </c>
      <c r="AH134" s="254">
        <f t="shared" si="32"/>
        <v>0</v>
      </c>
      <c r="AI134" s="254">
        <f t="shared" si="32"/>
        <v>0</v>
      </c>
      <c r="AJ134" s="254">
        <f t="shared" si="32"/>
        <v>0</v>
      </c>
      <c r="AK134" s="254">
        <f t="shared" si="32"/>
        <v>0</v>
      </c>
      <c r="AL134" s="254">
        <f t="shared" si="32"/>
        <v>0</v>
      </c>
      <c r="AM134" s="254">
        <f t="shared" si="32"/>
        <v>0</v>
      </c>
      <c r="AN134" s="254">
        <f t="shared" si="32"/>
        <v>0</v>
      </c>
      <c r="AO134" s="254">
        <f t="shared" si="32"/>
        <v>0</v>
      </c>
      <c r="AP134" s="8"/>
    </row>
    <row r="135" spans="1:165" outlineLevel="2" x14ac:dyDescent="0.25">
      <c r="B135" s="8"/>
      <c r="C135" s="33"/>
      <c r="D135" s="8"/>
      <c r="E135" s="9"/>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row>
    <row r="136" spans="1:165" outlineLevel="2" x14ac:dyDescent="0.25">
      <c r="B136" s="8"/>
      <c r="C136" s="322" t="s">
        <v>249</v>
      </c>
      <c r="D136" s="322"/>
      <c r="E136" s="322"/>
      <c r="F136" s="322"/>
      <c r="G136" s="322"/>
      <c r="H136" s="322"/>
      <c r="I136" s="322"/>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row>
    <row r="137" spans="1:165" outlineLevel="2" x14ac:dyDescent="0.25">
      <c r="B137" s="8"/>
      <c r="C137" s="33"/>
      <c r="D137" s="8"/>
      <c r="E137" s="9"/>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row>
    <row r="138" spans="1:165" outlineLevel="2" x14ac:dyDescent="0.25">
      <c r="B138" s="8"/>
      <c r="C138" s="65" t="s">
        <v>250</v>
      </c>
      <c r="D138" s="8"/>
      <c r="E138" s="62" t="s">
        <v>118</v>
      </c>
      <c r="F138" s="8"/>
      <c r="G138" s="8"/>
      <c r="H138" s="8"/>
      <c r="I138" s="8"/>
      <c r="J138" s="9" t="s">
        <v>99</v>
      </c>
      <c r="K138" s="9"/>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8"/>
    </row>
    <row r="139" spans="1:165" ht="9" customHeight="1" outlineLevel="2" x14ac:dyDescent="0.25">
      <c r="B139" s="8"/>
      <c r="C139" s="33"/>
      <c r="D139" s="8"/>
      <c r="E139" s="9"/>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row>
    <row r="140" spans="1:165" ht="18" customHeight="1" outlineLevel="2" x14ac:dyDescent="0.25">
      <c r="B140" s="8"/>
      <c r="C140" s="65" t="s">
        <v>251</v>
      </c>
      <c r="D140" s="8"/>
      <c r="E140" s="62" t="s">
        <v>118</v>
      </c>
      <c r="F140" s="8"/>
      <c r="G140" s="8"/>
      <c r="H140" s="8"/>
      <c r="I140" s="8"/>
      <c r="J140" s="9" t="s">
        <v>99</v>
      </c>
      <c r="K140" s="9"/>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c r="AM140" s="63"/>
      <c r="AN140" s="63"/>
      <c r="AO140" s="63"/>
      <c r="AP140" s="8"/>
    </row>
    <row r="141" spans="1:165" ht="7.2" customHeight="1" outlineLevel="2" x14ac:dyDescent="0.25">
      <c r="B141" s="8"/>
      <c r="C141" s="33"/>
      <c r="D141" s="8"/>
      <c r="E141" s="9"/>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row>
    <row r="142" spans="1:165" outlineLevel="2" x14ac:dyDescent="0.25">
      <c r="B142" s="8"/>
      <c r="C142" s="65" t="s">
        <v>252</v>
      </c>
      <c r="D142" s="8"/>
      <c r="E142" s="62" t="s">
        <v>118</v>
      </c>
      <c r="F142" s="8"/>
      <c r="G142" s="8"/>
      <c r="H142" s="8"/>
      <c r="I142" s="8"/>
      <c r="J142" s="9" t="s">
        <v>99</v>
      </c>
      <c r="K142" s="9"/>
      <c r="L142" s="63"/>
      <c r="M142" s="63"/>
      <c r="N142" s="63"/>
      <c r="O142" s="63"/>
      <c r="P142" s="63"/>
      <c r="Q142" s="63"/>
      <c r="R142" s="63"/>
      <c r="S142" s="63"/>
      <c r="T142" s="63"/>
      <c r="U142" s="63"/>
      <c r="V142" s="63"/>
      <c r="W142" s="63"/>
      <c r="X142" s="63"/>
      <c r="Y142" s="63"/>
      <c r="Z142" s="63"/>
      <c r="AA142" s="63"/>
      <c r="AB142" s="63"/>
      <c r="AC142" s="63"/>
      <c r="AD142" s="63"/>
      <c r="AE142" s="63"/>
      <c r="AF142" s="63"/>
      <c r="AG142" s="63"/>
      <c r="AH142" s="63"/>
      <c r="AI142" s="63"/>
      <c r="AJ142" s="63"/>
      <c r="AK142" s="63"/>
      <c r="AL142" s="63"/>
      <c r="AM142" s="63"/>
      <c r="AN142" s="63"/>
      <c r="AO142" s="63"/>
      <c r="AP142" s="8"/>
    </row>
    <row r="143" spans="1:165" ht="8.4" customHeight="1" outlineLevel="2" x14ac:dyDescent="0.25">
      <c r="B143" s="8"/>
      <c r="C143" s="33"/>
      <c r="D143" s="8"/>
      <c r="E143" s="9"/>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row>
    <row r="144" spans="1:165" outlineLevel="2" x14ac:dyDescent="0.25">
      <c r="B144" s="8"/>
      <c r="C144" s="65" t="s">
        <v>120</v>
      </c>
      <c r="D144" s="8"/>
      <c r="E144" s="62" t="s">
        <v>118</v>
      </c>
      <c r="F144" s="8"/>
      <c r="G144" s="8"/>
      <c r="H144" s="8"/>
      <c r="I144" s="8"/>
      <c r="J144" s="9" t="s">
        <v>99</v>
      </c>
      <c r="K144" s="9"/>
      <c r="L144" s="63"/>
      <c r="M144" s="63"/>
      <c r="N144" s="63"/>
      <c r="O144" s="63"/>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c r="AM144" s="63"/>
      <c r="AN144" s="63"/>
      <c r="AO144" s="63"/>
      <c r="AP144" s="8"/>
    </row>
    <row r="145" spans="2:42" ht="7.95" customHeight="1" outlineLevel="2" x14ac:dyDescent="0.25">
      <c r="B145" s="8"/>
      <c r="C145" s="33"/>
      <c r="D145" s="8"/>
      <c r="E145" s="9"/>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row>
    <row r="146" spans="2:42" ht="14.4" customHeight="1" outlineLevel="2" x14ac:dyDescent="0.25">
      <c r="B146" s="8"/>
      <c r="C146" s="65" t="s">
        <v>141</v>
      </c>
      <c r="D146" s="8"/>
      <c r="E146" s="62" t="s">
        <v>118</v>
      </c>
      <c r="F146" s="8"/>
      <c r="G146" s="8"/>
      <c r="H146" s="8"/>
      <c r="I146" s="257" t="str">
        <f>CONCATENATE(IF(E22="DA","fara","cu")," ","TVA")</f>
        <v>fara TVA</v>
      </c>
      <c r="J146" s="9" t="s">
        <v>99</v>
      </c>
      <c r="K146" s="8"/>
      <c r="L146" s="63"/>
      <c r="M146" s="63"/>
      <c r="N146" s="63"/>
      <c r="O146" s="63"/>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row>
    <row r="147" spans="2:42" ht="7.95" customHeight="1" outlineLevel="2" x14ac:dyDescent="0.25">
      <c r="B147" s="8"/>
      <c r="C147" s="33"/>
      <c r="D147" s="8"/>
      <c r="E147" s="9"/>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row>
    <row r="148" spans="2:42" outlineLevel="2" x14ac:dyDescent="0.25">
      <c r="B148" s="8"/>
      <c r="C148" s="65" t="s">
        <v>121</v>
      </c>
      <c r="D148" s="8"/>
      <c r="E148" s="62" t="s">
        <v>118</v>
      </c>
      <c r="F148" s="8"/>
      <c r="G148" s="8"/>
      <c r="H148" s="8"/>
      <c r="I148" s="8"/>
      <c r="J148" s="9"/>
      <c r="K148" s="9"/>
      <c r="L148" s="255">
        <f>SUM(L149:L160)</f>
        <v>0</v>
      </c>
      <c r="M148" s="255">
        <f t="shared" ref="M148:AO148" si="33">SUM(M149:M160)</f>
        <v>0</v>
      </c>
      <c r="N148" s="255">
        <f t="shared" si="33"/>
        <v>0</v>
      </c>
      <c r="O148" s="255">
        <f t="shared" si="33"/>
        <v>0</v>
      </c>
      <c r="P148" s="255">
        <f t="shared" si="33"/>
        <v>0</v>
      </c>
      <c r="Q148" s="255">
        <f t="shared" si="33"/>
        <v>0</v>
      </c>
      <c r="R148" s="255">
        <f t="shared" si="33"/>
        <v>0</v>
      </c>
      <c r="S148" s="255">
        <f t="shared" si="33"/>
        <v>0</v>
      </c>
      <c r="T148" s="255">
        <f t="shared" si="33"/>
        <v>0</v>
      </c>
      <c r="U148" s="255">
        <f t="shared" si="33"/>
        <v>0</v>
      </c>
      <c r="V148" s="255">
        <f t="shared" si="33"/>
        <v>0</v>
      </c>
      <c r="W148" s="255">
        <f t="shared" si="33"/>
        <v>0</v>
      </c>
      <c r="X148" s="255">
        <f t="shared" si="33"/>
        <v>0</v>
      </c>
      <c r="Y148" s="255">
        <f t="shared" si="33"/>
        <v>0</v>
      </c>
      <c r="Z148" s="255">
        <f t="shared" si="33"/>
        <v>0</v>
      </c>
      <c r="AA148" s="255">
        <f t="shared" si="33"/>
        <v>0</v>
      </c>
      <c r="AB148" s="255">
        <f t="shared" si="33"/>
        <v>0</v>
      </c>
      <c r="AC148" s="255">
        <f t="shared" si="33"/>
        <v>0</v>
      </c>
      <c r="AD148" s="255">
        <f t="shared" si="33"/>
        <v>0</v>
      </c>
      <c r="AE148" s="255">
        <f t="shared" si="33"/>
        <v>0</v>
      </c>
      <c r="AF148" s="255">
        <f t="shared" si="33"/>
        <v>0</v>
      </c>
      <c r="AG148" s="255">
        <f t="shared" si="33"/>
        <v>0</v>
      </c>
      <c r="AH148" s="255">
        <f t="shared" si="33"/>
        <v>0</v>
      </c>
      <c r="AI148" s="255">
        <f t="shared" si="33"/>
        <v>0</v>
      </c>
      <c r="AJ148" s="255">
        <f t="shared" si="33"/>
        <v>0</v>
      </c>
      <c r="AK148" s="255">
        <f t="shared" si="33"/>
        <v>0</v>
      </c>
      <c r="AL148" s="255">
        <f t="shared" si="33"/>
        <v>0</v>
      </c>
      <c r="AM148" s="255">
        <f t="shared" si="33"/>
        <v>0</v>
      </c>
      <c r="AN148" s="255">
        <f t="shared" si="33"/>
        <v>0</v>
      </c>
      <c r="AO148" s="255">
        <f t="shared" si="33"/>
        <v>0</v>
      </c>
      <c r="AP148" s="8"/>
    </row>
    <row r="149" spans="2:42" outlineLevel="2" x14ac:dyDescent="0.25">
      <c r="B149" s="8"/>
      <c r="C149" s="61" t="s">
        <v>122</v>
      </c>
      <c r="D149" s="8"/>
      <c r="E149" s="62" t="s">
        <v>118</v>
      </c>
      <c r="F149" s="8"/>
      <c r="G149" s="8"/>
      <c r="H149" s="8"/>
      <c r="I149" s="8"/>
      <c r="J149" s="9" t="s">
        <v>99</v>
      </c>
      <c r="K149" s="9"/>
      <c r="L149" s="63"/>
      <c r="M149" s="63"/>
      <c r="N149" s="63"/>
      <c r="O149" s="63"/>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c r="AM149" s="63"/>
      <c r="AN149" s="63"/>
      <c r="AO149" s="63"/>
      <c r="AP149" s="8"/>
    </row>
    <row r="150" spans="2:42" outlineLevel="2" x14ac:dyDescent="0.25">
      <c r="B150" s="8"/>
      <c r="C150" s="61" t="s">
        <v>122</v>
      </c>
      <c r="D150" s="8"/>
      <c r="E150" s="62" t="s">
        <v>118</v>
      </c>
      <c r="F150" s="8"/>
      <c r="G150" s="8"/>
      <c r="H150" s="8"/>
      <c r="I150" s="8"/>
      <c r="J150" s="9" t="s">
        <v>99</v>
      </c>
      <c r="K150" s="9"/>
      <c r="L150" s="63"/>
      <c r="M150" s="63"/>
      <c r="N150" s="63"/>
      <c r="O150" s="63"/>
      <c r="P150" s="63"/>
      <c r="Q150" s="63"/>
      <c r="R150" s="63"/>
      <c r="S150" s="63"/>
      <c r="T150" s="63"/>
      <c r="U150" s="63"/>
      <c r="V150" s="63"/>
      <c r="W150" s="63"/>
      <c r="X150" s="63"/>
      <c r="Y150" s="63"/>
      <c r="Z150" s="63"/>
      <c r="AA150" s="63"/>
      <c r="AB150" s="63"/>
      <c r="AC150" s="63"/>
      <c r="AD150" s="63"/>
      <c r="AE150" s="63"/>
      <c r="AF150" s="63"/>
      <c r="AG150" s="63"/>
      <c r="AH150" s="63"/>
      <c r="AI150" s="63"/>
      <c r="AJ150" s="63"/>
      <c r="AK150" s="63"/>
      <c r="AL150" s="63"/>
      <c r="AM150" s="63"/>
      <c r="AN150" s="63"/>
      <c r="AO150" s="63"/>
      <c r="AP150" s="8"/>
    </row>
    <row r="151" spans="2:42" outlineLevel="2" x14ac:dyDescent="0.25">
      <c r="B151" s="8"/>
      <c r="C151" s="61" t="s">
        <v>122</v>
      </c>
      <c r="D151" s="8"/>
      <c r="E151" s="62" t="s">
        <v>118</v>
      </c>
      <c r="F151" s="8"/>
      <c r="G151" s="8"/>
      <c r="H151" s="8"/>
      <c r="I151" s="8"/>
      <c r="J151" s="9" t="s">
        <v>99</v>
      </c>
      <c r="K151" s="9"/>
      <c r="L151" s="63"/>
      <c r="M151" s="63"/>
      <c r="N151" s="63"/>
      <c r="O151" s="63"/>
      <c r="P151" s="63"/>
      <c r="Q151" s="63"/>
      <c r="R151" s="63"/>
      <c r="S151" s="63"/>
      <c r="T151" s="63"/>
      <c r="U151" s="63"/>
      <c r="V151" s="63"/>
      <c r="W151" s="63"/>
      <c r="X151" s="63"/>
      <c r="Y151" s="63"/>
      <c r="Z151" s="63"/>
      <c r="AA151" s="63"/>
      <c r="AB151" s="63"/>
      <c r="AC151" s="63"/>
      <c r="AD151" s="63"/>
      <c r="AE151" s="63"/>
      <c r="AF151" s="63"/>
      <c r="AG151" s="63"/>
      <c r="AH151" s="63"/>
      <c r="AI151" s="63"/>
      <c r="AJ151" s="63"/>
      <c r="AK151" s="63"/>
      <c r="AL151" s="63"/>
      <c r="AM151" s="63"/>
      <c r="AN151" s="63"/>
      <c r="AO151" s="63"/>
      <c r="AP151" s="8"/>
    </row>
    <row r="152" spans="2:42" outlineLevel="2" x14ac:dyDescent="0.25">
      <c r="B152" s="8"/>
      <c r="C152" s="61" t="s">
        <v>122</v>
      </c>
      <c r="D152" s="8"/>
      <c r="E152" s="62" t="s">
        <v>118</v>
      </c>
      <c r="F152" s="8"/>
      <c r="G152" s="8"/>
      <c r="H152" s="8"/>
      <c r="I152" s="8"/>
      <c r="J152" s="9" t="s">
        <v>99</v>
      </c>
      <c r="K152" s="9"/>
      <c r="L152" s="63"/>
      <c r="M152" s="63"/>
      <c r="N152" s="63"/>
      <c r="O152" s="63"/>
      <c r="P152" s="63"/>
      <c r="Q152" s="63"/>
      <c r="R152" s="63"/>
      <c r="S152" s="63"/>
      <c r="T152" s="63"/>
      <c r="U152" s="63"/>
      <c r="V152" s="63"/>
      <c r="W152" s="63"/>
      <c r="X152" s="63"/>
      <c r="Y152" s="63"/>
      <c r="Z152" s="63"/>
      <c r="AA152" s="63"/>
      <c r="AB152" s="63"/>
      <c r="AC152" s="63"/>
      <c r="AD152" s="63"/>
      <c r="AE152" s="63"/>
      <c r="AF152" s="63"/>
      <c r="AG152" s="63"/>
      <c r="AH152" s="63"/>
      <c r="AI152" s="63"/>
      <c r="AJ152" s="63"/>
      <c r="AK152" s="63"/>
      <c r="AL152" s="63"/>
      <c r="AM152" s="63"/>
      <c r="AN152" s="63"/>
      <c r="AO152" s="63"/>
      <c r="AP152" s="8"/>
    </row>
    <row r="153" spans="2:42" outlineLevel="2" x14ac:dyDescent="0.25">
      <c r="B153" s="8"/>
      <c r="C153" s="61" t="s">
        <v>122</v>
      </c>
      <c r="D153" s="8"/>
      <c r="E153" s="62" t="s">
        <v>118</v>
      </c>
      <c r="F153" s="8"/>
      <c r="G153" s="8"/>
      <c r="H153" s="8"/>
      <c r="I153" s="8"/>
      <c r="J153" s="9" t="s">
        <v>99</v>
      </c>
      <c r="K153" s="9"/>
      <c r="L153" s="63"/>
      <c r="M153" s="63"/>
      <c r="N153" s="63"/>
      <c r="O153" s="63"/>
      <c r="P153" s="63"/>
      <c r="Q153" s="63"/>
      <c r="R153" s="63"/>
      <c r="S153" s="63"/>
      <c r="T153" s="63"/>
      <c r="U153" s="63"/>
      <c r="V153" s="63"/>
      <c r="W153" s="63"/>
      <c r="X153" s="63"/>
      <c r="Y153" s="63"/>
      <c r="Z153" s="63"/>
      <c r="AA153" s="63"/>
      <c r="AB153" s="63"/>
      <c r="AC153" s="63"/>
      <c r="AD153" s="63"/>
      <c r="AE153" s="63"/>
      <c r="AF153" s="63"/>
      <c r="AG153" s="63"/>
      <c r="AH153" s="63"/>
      <c r="AI153" s="63"/>
      <c r="AJ153" s="63"/>
      <c r="AK153" s="63"/>
      <c r="AL153" s="63"/>
      <c r="AM153" s="63"/>
      <c r="AN153" s="63"/>
      <c r="AO153" s="63"/>
      <c r="AP153" s="8"/>
    </row>
    <row r="154" spans="2:42" outlineLevel="2" x14ac:dyDescent="0.25">
      <c r="B154" s="8"/>
      <c r="C154" s="61" t="s">
        <v>122</v>
      </c>
      <c r="D154" s="8"/>
      <c r="E154" s="62" t="s">
        <v>118</v>
      </c>
      <c r="F154" s="8"/>
      <c r="G154" s="8"/>
      <c r="H154" s="8"/>
      <c r="I154" s="8"/>
      <c r="J154" s="9" t="s">
        <v>99</v>
      </c>
      <c r="K154" s="9"/>
      <c r="L154" s="63"/>
      <c r="M154" s="63"/>
      <c r="N154" s="63"/>
      <c r="O154" s="63"/>
      <c r="P154" s="63"/>
      <c r="Q154" s="63"/>
      <c r="R154" s="63"/>
      <c r="S154" s="63"/>
      <c r="T154" s="63"/>
      <c r="U154" s="63"/>
      <c r="V154" s="63"/>
      <c r="W154" s="63"/>
      <c r="X154" s="63"/>
      <c r="Y154" s="63"/>
      <c r="Z154" s="63"/>
      <c r="AA154" s="63"/>
      <c r="AB154" s="63"/>
      <c r="AC154" s="63"/>
      <c r="AD154" s="63"/>
      <c r="AE154" s="63"/>
      <c r="AF154" s="63"/>
      <c r="AG154" s="63"/>
      <c r="AH154" s="63"/>
      <c r="AI154" s="63"/>
      <c r="AJ154" s="63"/>
      <c r="AK154" s="63"/>
      <c r="AL154" s="63"/>
      <c r="AM154" s="63"/>
      <c r="AN154" s="63"/>
      <c r="AO154" s="63"/>
      <c r="AP154" s="8"/>
    </row>
    <row r="155" spans="2:42" outlineLevel="2" x14ac:dyDescent="0.25">
      <c r="B155" s="8"/>
      <c r="C155" s="61" t="s">
        <v>122</v>
      </c>
      <c r="D155" s="8"/>
      <c r="E155" s="62" t="s">
        <v>118</v>
      </c>
      <c r="F155" s="8"/>
      <c r="G155" s="8"/>
      <c r="H155" s="8"/>
      <c r="I155" s="8"/>
      <c r="J155" s="9" t="s">
        <v>99</v>
      </c>
      <c r="K155" s="9"/>
      <c r="L155" s="63"/>
      <c r="M155" s="63"/>
      <c r="N155" s="63"/>
      <c r="O155" s="63"/>
      <c r="P155" s="63"/>
      <c r="Q155" s="63"/>
      <c r="R155" s="63"/>
      <c r="S155" s="63"/>
      <c r="T155" s="63"/>
      <c r="U155" s="63"/>
      <c r="V155" s="63"/>
      <c r="W155" s="63"/>
      <c r="X155" s="63"/>
      <c r="Y155" s="63"/>
      <c r="Z155" s="63"/>
      <c r="AA155" s="63"/>
      <c r="AB155" s="63"/>
      <c r="AC155" s="63"/>
      <c r="AD155" s="63"/>
      <c r="AE155" s="63"/>
      <c r="AF155" s="63"/>
      <c r="AG155" s="63"/>
      <c r="AH155" s="63"/>
      <c r="AI155" s="63"/>
      <c r="AJ155" s="63"/>
      <c r="AK155" s="63"/>
      <c r="AL155" s="63"/>
      <c r="AM155" s="63"/>
      <c r="AN155" s="63"/>
      <c r="AO155" s="63"/>
      <c r="AP155" s="8"/>
    </row>
    <row r="156" spans="2:42" outlineLevel="2" x14ac:dyDescent="0.25">
      <c r="B156" s="8"/>
      <c r="C156" s="61" t="s">
        <v>122</v>
      </c>
      <c r="D156" s="8"/>
      <c r="E156" s="62" t="s">
        <v>118</v>
      </c>
      <c r="F156" s="8"/>
      <c r="G156" s="8"/>
      <c r="H156" s="8"/>
      <c r="I156" s="8"/>
      <c r="J156" s="9" t="s">
        <v>99</v>
      </c>
      <c r="K156" s="9"/>
      <c r="L156" s="63"/>
      <c r="M156" s="63"/>
      <c r="N156" s="63"/>
      <c r="O156" s="63"/>
      <c r="P156" s="63"/>
      <c r="Q156" s="63"/>
      <c r="R156" s="63"/>
      <c r="S156" s="63"/>
      <c r="T156" s="63"/>
      <c r="U156" s="63"/>
      <c r="V156" s="63"/>
      <c r="W156" s="63"/>
      <c r="X156" s="63"/>
      <c r="Y156" s="63"/>
      <c r="Z156" s="63"/>
      <c r="AA156" s="63"/>
      <c r="AB156" s="63"/>
      <c r="AC156" s="63"/>
      <c r="AD156" s="63"/>
      <c r="AE156" s="63"/>
      <c r="AF156" s="63"/>
      <c r="AG156" s="63"/>
      <c r="AH156" s="63"/>
      <c r="AI156" s="63"/>
      <c r="AJ156" s="63"/>
      <c r="AK156" s="63"/>
      <c r="AL156" s="63"/>
      <c r="AM156" s="63"/>
      <c r="AN156" s="63"/>
      <c r="AO156" s="63"/>
      <c r="AP156" s="8"/>
    </row>
    <row r="157" spans="2:42" outlineLevel="2" x14ac:dyDescent="0.25">
      <c r="B157" s="8"/>
      <c r="C157" s="61" t="s">
        <v>122</v>
      </c>
      <c r="D157" s="8"/>
      <c r="E157" s="62" t="s">
        <v>118</v>
      </c>
      <c r="F157" s="8"/>
      <c r="G157" s="8"/>
      <c r="H157" s="8"/>
      <c r="I157" s="8"/>
      <c r="J157" s="9" t="s">
        <v>99</v>
      </c>
      <c r="K157" s="9"/>
      <c r="L157" s="63"/>
      <c r="M157" s="63"/>
      <c r="N157" s="63"/>
      <c r="O157" s="63"/>
      <c r="P157" s="63"/>
      <c r="Q157" s="63"/>
      <c r="R157" s="63"/>
      <c r="S157" s="63"/>
      <c r="T157" s="63"/>
      <c r="U157" s="63"/>
      <c r="V157" s="63"/>
      <c r="W157" s="63"/>
      <c r="X157" s="63"/>
      <c r="Y157" s="63"/>
      <c r="Z157" s="63"/>
      <c r="AA157" s="63"/>
      <c r="AB157" s="63"/>
      <c r="AC157" s="63"/>
      <c r="AD157" s="63"/>
      <c r="AE157" s="63"/>
      <c r="AF157" s="63"/>
      <c r="AG157" s="63"/>
      <c r="AH157" s="63"/>
      <c r="AI157" s="63"/>
      <c r="AJ157" s="63"/>
      <c r="AK157" s="63"/>
      <c r="AL157" s="63"/>
      <c r="AM157" s="63"/>
      <c r="AN157" s="63"/>
      <c r="AO157" s="63"/>
      <c r="AP157" s="8"/>
    </row>
    <row r="158" spans="2:42" outlineLevel="2" x14ac:dyDescent="0.25">
      <c r="B158" s="8"/>
      <c r="C158" s="61" t="s">
        <v>122</v>
      </c>
      <c r="D158" s="8"/>
      <c r="E158" s="62" t="s">
        <v>118</v>
      </c>
      <c r="F158" s="8"/>
      <c r="G158" s="8"/>
      <c r="H158" s="8"/>
      <c r="I158" s="8"/>
      <c r="J158" s="9" t="s">
        <v>99</v>
      </c>
      <c r="K158" s="9"/>
      <c r="L158" s="63"/>
      <c r="M158" s="63"/>
      <c r="N158" s="63"/>
      <c r="O158" s="63"/>
      <c r="P158" s="63"/>
      <c r="Q158" s="63"/>
      <c r="R158" s="63"/>
      <c r="S158" s="63"/>
      <c r="T158" s="63"/>
      <c r="U158" s="63"/>
      <c r="V158" s="63"/>
      <c r="W158" s="63"/>
      <c r="X158" s="63"/>
      <c r="Y158" s="63"/>
      <c r="Z158" s="63"/>
      <c r="AA158" s="63"/>
      <c r="AB158" s="63"/>
      <c r="AC158" s="63"/>
      <c r="AD158" s="63"/>
      <c r="AE158" s="63"/>
      <c r="AF158" s="63"/>
      <c r="AG158" s="63"/>
      <c r="AH158" s="63"/>
      <c r="AI158" s="63"/>
      <c r="AJ158" s="63"/>
      <c r="AK158" s="63"/>
      <c r="AL158" s="63"/>
      <c r="AM158" s="63"/>
      <c r="AN158" s="63"/>
      <c r="AO158" s="63"/>
      <c r="AP158" s="8"/>
    </row>
    <row r="159" spans="2:42" outlineLevel="2" x14ac:dyDescent="0.25">
      <c r="B159" s="8"/>
      <c r="C159" s="61" t="s">
        <v>122</v>
      </c>
      <c r="D159" s="8"/>
      <c r="E159" s="62" t="s">
        <v>118</v>
      </c>
      <c r="F159" s="8"/>
      <c r="G159" s="8"/>
      <c r="H159" s="8"/>
      <c r="I159" s="8"/>
      <c r="J159" s="9" t="s">
        <v>99</v>
      </c>
      <c r="K159" s="9"/>
      <c r="L159" s="63"/>
      <c r="M159" s="63"/>
      <c r="N159" s="63"/>
      <c r="O159" s="63"/>
      <c r="P159" s="63"/>
      <c r="Q159" s="63"/>
      <c r="R159" s="63"/>
      <c r="S159" s="63"/>
      <c r="T159" s="63"/>
      <c r="U159" s="63"/>
      <c r="V159" s="63"/>
      <c r="W159" s="63"/>
      <c r="X159" s="63"/>
      <c r="Y159" s="63"/>
      <c r="Z159" s="63"/>
      <c r="AA159" s="63"/>
      <c r="AB159" s="63"/>
      <c r="AC159" s="63"/>
      <c r="AD159" s="63"/>
      <c r="AE159" s="63"/>
      <c r="AF159" s="63"/>
      <c r="AG159" s="63"/>
      <c r="AH159" s="63"/>
      <c r="AI159" s="63"/>
      <c r="AJ159" s="63"/>
      <c r="AK159" s="63"/>
      <c r="AL159" s="63"/>
      <c r="AM159" s="63"/>
      <c r="AN159" s="63"/>
      <c r="AO159" s="63"/>
      <c r="AP159" s="8"/>
    </row>
    <row r="160" spans="2:42" outlineLevel="2" x14ac:dyDescent="0.25">
      <c r="B160" s="8"/>
      <c r="C160" s="61" t="s">
        <v>122</v>
      </c>
      <c r="D160" s="8"/>
      <c r="E160" s="62" t="s">
        <v>118</v>
      </c>
      <c r="F160" s="8"/>
      <c r="G160" s="8"/>
      <c r="H160" s="8"/>
      <c r="I160" s="8"/>
      <c r="J160" s="9" t="s">
        <v>99</v>
      </c>
      <c r="K160" s="9"/>
      <c r="L160" s="63"/>
      <c r="M160" s="63"/>
      <c r="N160" s="63"/>
      <c r="O160" s="63"/>
      <c r="P160" s="63"/>
      <c r="Q160" s="63"/>
      <c r="R160" s="63"/>
      <c r="S160" s="63"/>
      <c r="T160" s="63"/>
      <c r="U160" s="63"/>
      <c r="V160" s="63"/>
      <c r="W160" s="63"/>
      <c r="X160" s="63"/>
      <c r="Y160" s="63"/>
      <c r="Z160" s="63"/>
      <c r="AA160" s="63"/>
      <c r="AB160" s="63"/>
      <c r="AC160" s="63"/>
      <c r="AD160" s="63"/>
      <c r="AE160" s="63"/>
      <c r="AF160" s="63"/>
      <c r="AG160" s="63"/>
      <c r="AH160" s="63"/>
      <c r="AI160" s="63"/>
      <c r="AJ160" s="63"/>
      <c r="AK160" s="63"/>
      <c r="AL160" s="63"/>
      <c r="AM160" s="63"/>
      <c r="AN160" s="63"/>
      <c r="AO160" s="63"/>
      <c r="AP160" s="8"/>
    </row>
    <row r="161" spans="2:42" outlineLevel="2" x14ac:dyDescent="0.25">
      <c r="B161" s="8"/>
      <c r="C161" s="33"/>
      <c r="D161" s="8"/>
      <c r="E161" s="9"/>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row>
    <row r="162" spans="2:42" ht="27.6" outlineLevel="2" x14ac:dyDescent="0.25">
      <c r="B162" s="8"/>
      <c r="C162" s="59" t="s">
        <v>123</v>
      </c>
      <c r="D162" s="8"/>
      <c r="E162" s="32" t="s">
        <v>118</v>
      </c>
      <c r="F162" s="8"/>
      <c r="G162" s="8"/>
      <c r="H162" s="8"/>
      <c r="I162" s="8"/>
      <c r="J162" s="9"/>
      <c r="K162" s="9"/>
      <c r="L162" s="254">
        <f>L138+L140+L142+L144+L148+L146</f>
        <v>0</v>
      </c>
      <c r="M162" s="254">
        <f t="shared" ref="M162:AO162" si="34">M138+M140+M142+M144+M148+M146</f>
        <v>0</v>
      </c>
      <c r="N162" s="254">
        <f t="shared" si="34"/>
        <v>0</v>
      </c>
      <c r="O162" s="254">
        <f t="shared" si="34"/>
        <v>0</v>
      </c>
      <c r="P162" s="254">
        <f t="shared" si="34"/>
        <v>0</v>
      </c>
      <c r="Q162" s="254">
        <f t="shared" si="34"/>
        <v>0</v>
      </c>
      <c r="R162" s="254">
        <f t="shared" si="34"/>
        <v>0</v>
      </c>
      <c r="S162" s="254">
        <f t="shared" si="34"/>
        <v>0</v>
      </c>
      <c r="T162" s="254">
        <f t="shared" si="34"/>
        <v>0</v>
      </c>
      <c r="U162" s="254">
        <f t="shared" si="34"/>
        <v>0</v>
      </c>
      <c r="V162" s="254">
        <f t="shared" si="34"/>
        <v>0</v>
      </c>
      <c r="W162" s="254">
        <f t="shared" si="34"/>
        <v>0</v>
      </c>
      <c r="X162" s="254">
        <f t="shared" si="34"/>
        <v>0</v>
      </c>
      <c r="Y162" s="254">
        <f t="shared" si="34"/>
        <v>0</v>
      </c>
      <c r="Z162" s="254">
        <f t="shared" si="34"/>
        <v>0</v>
      </c>
      <c r="AA162" s="254">
        <f t="shared" si="34"/>
        <v>0</v>
      </c>
      <c r="AB162" s="254">
        <f t="shared" si="34"/>
        <v>0</v>
      </c>
      <c r="AC162" s="254">
        <f t="shared" si="34"/>
        <v>0</v>
      </c>
      <c r="AD162" s="254">
        <f t="shared" si="34"/>
        <v>0</v>
      </c>
      <c r="AE162" s="254">
        <f t="shared" si="34"/>
        <v>0</v>
      </c>
      <c r="AF162" s="254">
        <f t="shared" si="34"/>
        <v>0</v>
      </c>
      <c r="AG162" s="254">
        <f t="shared" si="34"/>
        <v>0</v>
      </c>
      <c r="AH162" s="254">
        <f t="shared" si="34"/>
        <v>0</v>
      </c>
      <c r="AI162" s="254">
        <f t="shared" si="34"/>
        <v>0</v>
      </c>
      <c r="AJ162" s="254">
        <f t="shared" si="34"/>
        <v>0</v>
      </c>
      <c r="AK162" s="254">
        <f t="shared" si="34"/>
        <v>0</v>
      </c>
      <c r="AL162" s="254">
        <f t="shared" si="34"/>
        <v>0</v>
      </c>
      <c r="AM162" s="254">
        <f t="shared" si="34"/>
        <v>0</v>
      </c>
      <c r="AN162" s="254">
        <f t="shared" si="34"/>
        <v>0</v>
      </c>
      <c r="AO162" s="254">
        <f t="shared" si="34"/>
        <v>0</v>
      </c>
      <c r="AP162" s="8"/>
    </row>
    <row r="163" spans="2:42" outlineLevel="2" x14ac:dyDescent="0.25">
      <c r="B163" s="8"/>
      <c r="C163" s="33"/>
      <c r="D163" s="8"/>
      <c r="E163" s="9"/>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row>
    <row r="164" spans="2:42" outlineLevel="2" x14ac:dyDescent="0.25">
      <c r="B164" s="8"/>
      <c r="C164" s="33"/>
      <c r="D164" s="8"/>
      <c r="E164" s="9"/>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row>
    <row r="165" spans="2:42" ht="30.6" customHeight="1" outlineLevel="2" x14ac:dyDescent="0.25">
      <c r="B165" s="8"/>
      <c r="C165" s="322" t="s">
        <v>245</v>
      </c>
      <c r="D165" s="322"/>
      <c r="E165" s="322"/>
      <c r="F165" s="322"/>
      <c r="G165" s="322"/>
      <c r="H165" s="322"/>
      <c r="I165" s="322"/>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row>
    <row r="166" spans="2:42" outlineLevel="2" x14ac:dyDescent="0.25">
      <c r="B166" s="8"/>
      <c r="C166" s="33"/>
      <c r="D166" s="8"/>
      <c r="E166" s="9"/>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row>
    <row r="167" spans="2:42" ht="27.6" outlineLevel="2" x14ac:dyDescent="0.25">
      <c r="B167" s="8"/>
      <c r="C167" s="52" t="s">
        <v>111</v>
      </c>
      <c r="D167" s="8"/>
      <c r="E167" s="53" t="s">
        <v>125</v>
      </c>
      <c r="F167" s="8"/>
      <c r="G167" s="8"/>
      <c r="H167" s="53" t="s">
        <v>114</v>
      </c>
      <c r="I167" s="8"/>
      <c r="J167" s="53" t="s">
        <v>124</v>
      </c>
      <c r="K167" s="66"/>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row>
    <row r="168" spans="2:42" outlineLevel="2" x14ac:dyDescent="0.25">
      <c r="B168" s="8"/>
      <c r="C168" s="6" t="s">
        <v>113</v>
      </c>
      <c r="D168" s="8"/>
      <c r="E168" s="62" t="s">
        <v>118</v>
      </c>
      <c r="F168" s="8"/>
      <c r="G168" s="8"/>
      <c r="H168" s="55"/>
      <c r="I168" s="8"/>
      <c r="J168" s="67"/>
      <c r="K168" s="9"/>
      <c r="L168" s="255">
        <f t="shared" ref="L168:AO168" si="35">IF(AND(L$7&gt;0,L$7&lt;=$I$122),N(MOD(L$7,$J168+1)=0)*$H168,0)</f>
        <v>0</v>
      </c>
      <c r="M168" s="255">
        <f t="shared" si="35"/>
        <v>0</v>
      </c>
      <c r="N168" s="255">
        <f t="shared" si="35"/>
        <v>0</v>
      </c>
      <c r="O168" s="255">
        <f t="shared" si="35"/>
        <v>0</v>
      </c>
      <c r="P168" s="255">
        <f t="shared" si="35"/>
        <v>0</v>
      </c>
      <c r="Q168" s="255">
        <f t="shared" si="35"/>
        <v>0</v>
      </c>
      <c r="R168" s="255">
        <f t="shared" si="35"/>
        <v>0</v>
      </c>
      <c r="S168" s="255">
        <f t="shared" si="35"/>
        <v>0</v>
      </c>
      <c r="T168" s="255">
        <f t="shared" si="35"/>
        <v>0</v>
      </c>
      <c r="U168" s="255">
        <f t="shared" si="35"/>
        <v>0</v>
      </c>
      <c r="V168" s="255">
        <f t="shared" si="35"/>
        <v>0</v>
      </c>
      <c r="W168" s="255">
        <f t="shared" si="35"/>
        <v>0</v>
      </c>
      <c r="X168" s="255">
        <f t="shared" si="35"/>
        <v>0</v>
      </c>
      <c r="Y168" s="255">
        <f t="shared" si="35"/>
        <v>0</v>
      </c>
      <c r="Z168" s="255">
        <f t="shared" si="35"/>
        <v>0</v>
      </c>
      <c r="AA168" s="255">
        <f t="shared" si="35"/>
        <v>0</v>
      </c>
      <c r="AB168" s="255">
        <f t="shared" si="35"/>
        <v>0</v>
      </c>
      <c r="AC168" s="255">
        <f t="shared" si="35"/>
        <v>0</v>
      </c>
      <c r="AD168" s="255">
        <f t="shared" si="35"/>
        <v>0</v>
      </c>
      <c r="AE168" s="255">
        <f t="shared" si="35"/>
        <v>0</v>
      </c>
      <c r="AF168" s="255">
        <f t="shared" si="35"/>
        <v>0</v>
      </c>
      <c r="AG168" s="255">
        <f t="shared" si="35"/>
        <v>0</v>
      </c>
      <c r="AH168" s="255">
        <f t="shared" si="35"/>
        <v>0</v>
      </c>
      <c r="AI168" s="255">
        <f t="shared" si="35"/>
        <v>0</v>
      </c>
      <c r="AJ168" s="255">
        <f t="shared" si="35"/>
        <v>0</v>
      </c>
      <c r="AK168" s="255">
        <f t="shared" si="35"/>
        <v>0</v>
      </c>
      <c r="AL168" s="255">
        <f t="shared" si="35"/>
        <v>0</v>
      </c>
      <c r="AM168" s="255">
        <f t="shared" si="35"/>
        <v>0</v>
      </c>
      <c r="AN168" s="255">
        <f t="shared" si="35"/>
        <v>0</v>
      </c>
      <c r="AO168" s="255">
        <f t="shared" si="35"/>
        <v>0</v>
      </c>
      <c r="AP168" s="8"/>
    </row>
    <row r="169" spans="2:42" outlineLevel="2" x14ac:dyDescent="0.25">
      <c r="B169" s="8"/>
      <c r="C169" s="6" t="s">
        <v>113</v>
      </c>
      <c r="D169" s="8"/>
      <c r="E169" s="62" t="s">
        <v>118</v>
      </c>
      <c r="F169" s="8"/>
      <c r="G169" s="8"/>
      <c r="H169" s="68"/>
      <c r="I169" s="8"/>
      <c r="J169" s="69"/>
      <c r="K169" s="9"/>
      <c r="L169" s="255">
        <f t="shared" ref="L169:U178" si="36">IF(AND(L$7&gt;0,L$7&lt;=$I$122),N(MOD(L$7,$J169+1)=0)*$H169,0)</f>
        <v>0</v>
      </c>
      <c r="M169" s="255">
        <f t="shared" si="36"/>
        <v>0</v>
      </c>
      <c r="N169" s="255">
        <f t="shared" si="36"/>
        <v>0</v>
      </c>
      <c r="O169" s="255">
        <f t="shared" si="36"/>
        <v>0</v>
      </c>
      <c r="P169" s="255">
        <f t="shared" si="36"/>
        <v>0</v>
      </c>
      <c r="Q169" s="255">
        <f t="shared" si="36"/>
        <v>0</v>
      </c>
      <c r="R169" s="255">
        <f t="shared" si="36"/>
        <v>0</v>
      </c>
      <c r="S169" s="255">
        <f t="shared" si="36"/>
        <v>0</v>
      </c>
      <c r="T169" s="255">
        <f t="shared" si="36"/>
        <v>0</v>
      </c>
      <c r="U169" s="255">
        <f t="shared" si="36"/>
        <v>0</v>
      </c>
      <c r="V169" s="255">
        <f t="shared" ref="V169:AE178" si="37">IF(AND(V$7&gt;0,V$7&lt;=$I$122),N(MOD(V$7,$J169+1)=0)*$H169,0)</f>
        <v>0</v>
      </c>
      <c r="W169" s="255">
        <f t="shared" si="37"/>
        <v>0</v>
      </c>
      <c r="X169" s="255">
        <f t="shared" si="37"/>
        <v>0</v>
      </c>
      <c r="Y169" s="255">
        <f t="shared" si="37"/>
        <v>0</v>
      </c>
      <c r="Z169" s="255">
        <f t="shared" si="37"/>
        <v>0</v>
      </c>
      <c r="AA169" s="255">
        <f t="shared" si="37"/>
        <v>0</v>
      </c>
      <c r="AB169" s="255">
        <f t="shared" si="37"/>
        <v>0</v>
      </c>
      <c r="AC169" s="255">
        <f t="shared" si="37"/>
        <v>0</v>
      </c>
      <c r="AD169" s="255">
        <f t="shared" si="37"/>
        <v>0</v>
      </c>
      <c r="AE169" s="255">
        <f t="shared" si="37"/>
        <v>0</v>
      </c>
      <c r="AF169" s="255">
        <f t="shared" ref="AF169:AO178" si="38">IF(AND(AF$7&gt;0,AF$7&lt;=$I$122),N(MOD(AF$7,$J169+1)=0)*$H169,0)</f>
        <v>0</v>
      </c>
      <c r="AG169" s="255">
        <f t="shared" si="38"/>
        <v>0</v>
      </c>
      <c r="AH169" s="255">
        <f t="shared" si="38"/>
        <v>0</v>
      </c>
      <c r="AI169" s="255">
        <f t="shared" si="38"/>
        <v>0</v>
      </c>
      <c r="AJ169" s="255">
        <f t="shared" si="38"/>
        <v>0</v>
      </c>
      <c r="AK169" s="255">
        <f t="shared" si="38"/>
        <v>0</v>
      </c>
      <c r="AL169" s="255">
        <f t="shared" si="38"/>
        <v>0</v>
      </c>
      <c r="AM169" s="255">
        <f t="shared" si="38"/>
        <v>0</v>
      </c>
      <c r="AN169" s="255">
        <f t="shared" si="38"/>
        <v>0</v>
      </c>
      <c r="AO169" s="255">
        <f t="shared" si="38"/>
        <v>0</v>
      </c>
      <c r="AP169" s="8"/>
    </row>
    <row r="170" spans="2:42" outlineLevel="2" x14ac:dyDescent="0.25">
      <c r="B170" s="8"/>
      <c r="C170" s="6" t="s">
        <v>113</v>
      </c>
      <c r="D170" s="8"/>
      <c r="E170" s="62" t="s">
        <v>118</v>
      </c>
      <c r="F170" s="8"/>
      <c r="G170" s="8"/>
      <c r="H170" s="68"/>
      <c r="I170" s="8"/>
      <c r="J170" s="69"/>
      <c r="K170" s="9"/>
      <c r="L170" s="255">
        <f t="shared" si="36"/>
        <v>0</v>
      </c>
      <c r="M170" s="255">
        <f t="shared" si="36"/>
        <v>0</v>
      </c>
      <c r="N170" s="255">
        <f t="shared" si="36"/>
        <v>0</v>
      </c>
      <c r="O170" s="255">
        <f t="shared" si="36"/>
        <v>0</v>
      </c>
      <c r="P170" s="255">
        <f t="shared" si="36"/>
        <v>0</v>
      </c>
      <c r="Q170" s="255">
        <f t="shared" si="36"/>
        <v>0</v>
      </c>
      <c r="R170" s="255">
        <f t="shared" si="36"/>
        <v>0</v>
      </c>
      <c r="S170" s="255">
        <f t="shared" si="36"/>
        <v>0</v>
      </c>
      <c r="T170" s="255">
        <f t="shared" si="36"/>
        <v>0</v>
      </c>
      <c r="U170" s="255">
        <f t="shared" si="36"/>
        <v>0</v>
      </c>
      <c r="V170" s="255">
        <f t="shared" si="37"/>
        <v>0</v>
      </c>
      <c r="W170" s="255">
        <f t="shared" si="37"/>
        <v>0</v>
      </c>
      <c r="X170" s="255">
        <f t="shared" si="37"/>
        <v>0</v>
      </c>
      <c r="Y170" s="255">
        <f t="shared" si="37"/>
        <v>0</v>
      </c>
      <c r="Z170" s="255">
        <f t="shared" si="37"/>
        <v>0</v>
      </c>
      <c r="AA170" s="255">
        <f t="shared" si="37"/>
        <v>0</v>
      </c>
      <c r="AB170" s="255">
        <f t="shared" si="37"/>
        <v>0</v>
      </c>
      <c r="AC170" s="255">
        <f t="shared" si="37"/>
        <v>0</v>
      </c>
      <c r="AD170" s="255">
        <f t="shared" si="37"/>
        <v>0</v>
      </c>
      <c r="AE170" s="255">
        <f t="shared" si="37"/>
        <v>0</v>
      </c>
      <c r="AF170" s="255">
        <f t="shared" si="38"/>
        <v>0</v>
      </c>
      <c r="AG170" s="255">
        <f t="shared" si="38"/>
        <v>0</v>
      </c>
      <c r="AH170" s="255">
        <f t="shared" si="38"/>
        <v>0</v>
      </c>
      <c r="AI170" s="255">
        <f t="shared" si="38"/>
        <v>0</v>
      </c>
      <c r="AJ170" s="255">
        <f t="shared" si="38"/>
        <v>0</v>
      </c>
      <c r="AK170" s="255">
        <f t="shared" si="38"/>
        <v>0</v>
      </c>
      <c r="AL170" s="255">
        <f t="shared" si="38"/>
        <v>0</v>
      </c>
      <c r="AM170" s="255">
        <f t="shared" si="38"/>
        <v>0</v>
      </c>
      <c r="AN170" s="255">
        <f t="shared" si="38"/>
        <v>0</v>
      </c>
      <c r="AO170" s="255">
        <f t="shared" si="38"/>
        <v>0</v>
      </c>
      <c r="AP170" s="8"/>
    </row>
    <row r="171" spans="2:42" outlineLevel="2" x14ac:dyDescent="0.25">
      <c r="B171" s="8"/>
      <c r="C171" s="6" t="s">
        <v>113</v>
      </c>
      <c r="D171" s="8"/>
      <c r="E171" s="62" t="s">
        <v>118</v>
      </c>
      <c r="F171" s="8"/>
      <c r="G171" s="8"/>
      <c r="H171" s="68"/>
      <c r="I171" s="8"/>
      <c r="J171" s="69"/>
      <c r="K171" s="9"/>
      <c r="L171" s="255">
        <f t="shared" si="36"/>
        <v>0</v>
      </c>
      <c r="M171" s="255">
        <f t="shared" si="36"/>
        <v>0</v>
      </c>
      <c r="N171" s="255">
        <f t="shared" si="36"/>
        <v>0</v>
      </c>
      <c r="O171" s="255">
        <f t="shared" si="36"/>
        <v>0</v>
      </c>
      <c r="P171" s="255">
        <f t="shared" si="36"/>
        <v>0</v>
      </c>
      <c r="Q171" s="255">
        <f t="shared" si="36"/>
        <v>0</v>
      </c>
      <c r="R171" s="255">
        <f t="shared" si="36"/>
        <v>0</v>
      </c>
      <c r="S171" s="255">
        <f t="shared" si="36"/>
        <v>0</v>
      </c>
      <c r="T171" s="255">
        <f t="shared" si="36"/>
        <v>0</v>
      </c>
      <c r="U171" s="255">
        <f t="shared" si="36"/>
        <v>0</v>
      </c>
      <c r="V171" s="255">
        <f t="shared" si="37"/>
        <v>0</v>
      </c>
      <c r="W171" s="255">
        <f t="shared" si="37"/>
        <v>0</v>
      </c>
      <c r="X171" s="255">
        <f t="shared" si="37"/>
        <v>0</v>
      </c>
      <c r="Y171" s="255">
        <f t="shared" si="37"/>
        <v>0</v>
      </c>
      <c r="Z171" s="255">
        <f t="shared" si="37"/>
        <v>0</v>
      </c>
      <c r="AA171" s="255">
        <f t="shared" si="37"/>
        <v>0</v>
      </c>
      <c r="AB171" s="255">
        <f t="shared" si="37"/>
        <v>0</v>
      </c>
      <c r="AC171" s="255">
        <f t="shared" si="37"/>
        <v>0</v>
      </c>
      <c r="AD171" s="255">
        <f t="shared" si="37"/>
        <v>0</v>
      </c>
      <c r="AE171" s="255">
        <f t="shared" si="37"/>
        <v>0</v>
      </c>
      <c r="AF171" s="255">
        <f t="shared" si="38"/>
        <v>0</v>
      </c>
      <c r="AG171" s="255">
        <f t="shared" si="38"/>
        <v>0</v>
      </c>
      <c r="AH171" s="255">
        <f t="shared" si="38"/>
        <v>0</v>
      </c>
      <c r="AI171" s="255">
        <f t="shared" si="38"/>
        <v>0</v>
      </c>
      <c r="AJ171" s="255">
        <f t="shared" si="38"/>
        <v>0</v>
      </c>
      <c r="AK171" s="255">
        <f t="shared" si="38"/>
        <v>0</v>
      </c>
      <c r="AL171" s="255">
        <f t="shared" si="38"/>
        <v>0</v>
      </c>
      <c r="AM171" s="255">
        <f t="shared" si="38"/>
        <v>0</v>
      </c>
      <c r="AN171" s="255">
        <f t="shared" si="38"/>
        <v>0</v>
      </c>
      <c r="AO171" s="255">
        <f t="shared" si="38"/>
        <v>0</v>
      </c>
      <c r="AP171" s="8"/>
    </row>
    <row r="172" spans="2:42" outlineLevel="2" x14ac:dyDescent="0.25">
      <c r="B172" s="8"/>
      <c r="C172" s="6" t="s">
        <v>113</v>
      </c>
      <c r="D172" s="8"/>
      <c r="E172" s="62" t="s">
        <v>118</v>
      </c>
      <c r="F172" s="8"/>
      <c r="G172" s="8"/>
      <c r="H172" s="68"/>
      <c r="I172" s="8"/>
      <c r="J172" s="69"/>
      <c r="K172" s="9"/>
      <c r="L172" s="255">
        <f t="shared" si="36"/>
        <v>0</v>
      </c>
      <c r="M172" s="255">
        <f t="shared" si="36"/>
        <v>0</v>
      </c>
      <c r="N172" s="255">
        <f t="shared" si="36"/>
        <v>0</v>
      </c>
      <c r="O172" s="255">
        <f t="shared" si="36"/>
        <v>0</v>
      </c>
      <c r="P172" s="255">
        <f t="shared" si="36"/>
        <v>0</v>
      </c>
      <c r="Q172" s="255">
        <f t="shared" si="36"/>
        <v>0</v>
      </c>
      <c r="R172" s="255">
        <f t="shared" si="36"/>
        <v>0</v>
      </c>
      <c r="S172" s="255">
        <f t="shared" si="36"/>
        <v>0</v>
      </c>
      <c r="T172" s="255">
        <f t="shared" si="36"/>
        <v>0</v>
      </c>
      <c r="U172" s="255">
        <f t="shared" si="36"/>
        <v>0</v>
      </c>
      <c r="V172" s="255">
        <f t="shared" si="37"/>
        <v>0</v>
      </c>
      <c r="W172" s="255">
        <f t="shared" si="37"/>
        <v>0</v>
      </c>
      <c r="X172" s="255">
        <f t="shared" si="37"/>
        <v>0</v>
      </c>
      <c r="Y172" s="255">
        <f t="shared" si="37"/>
        <v>0</v>
      </c>
      <c r="Z172" s="255">
        <f t="shared" si="37"/>
        <v>0</v>
      </c>
      <c r="AA172" s="255">
        <f t="shared" si="37"/>
        <v>0</v>
      </c>
      <c r="AB172" s="255">
        <f t="shared" si="37"/>
        <v>0</v>
      </c>
      <c r="AC172" s="255">
        <f t="shared" si="37"/>
        <v>0</v>
      </c>
      <c r="AD172" s="255">
        <f t="shared" si="37"/>
        <v>0</v>
      </c>
      <c r="AE172" s="255">
        <f t="shared" si="37"/>
        <v>0</v>
      </c>
      <c r="AF172" s="255">
        <f t="shared" si="38"/>
        <v>0</v>
      </c>
      <c r="AG172" s="255">
        <f t="shared" si="38"/>
        <v>0</v>
      </c>
      <c r="AH172" s="255">
        <f t="shared" si="38"/>
        <v>0</v>
      </c>
      <c r="AI172" s="255">
        <f t="shared" si="38"/>
        <v>0</v>
      </c>
      <c r="AJ172" s="255">
        <f t="shared" si="38"/>
        <v>0</v>
      </c>
      <c r="AK172" s="255">
        <f t="shared" si="38"/>
        <v>0</v>
      </c>
      <c r="AL172" s="255">
        <f t="shared" si="38"/>
        <v>0</v>
      </c>
      <c r="AM172" s="255">
        <f t="shared" si="38"/>
        <v>0</v>
      </c>
      <c r="AN172" s="255">
        <f t="shared" si="38"/>
        <v>0</v>
      </c>
      <c r="AO172" s="255">
        <f t="shared" si="38"/>
        <v>0</v>
      </c>
      <c r="AP172" s="8"/>
    </row>
    <row r="173" spans="2:42" outlineLevel="2" x14ac:dyDescent="0.25">
      <c r="B173" s="8"/>
      <c r="C173" s="6" t="s">
        <v>113</v>
      </c>
      <c r="D173" s="8"/>
      <c r="E173" s="62" t="s">
        <v>118</v>
      </c>
      <c r="F173" s="8"/>
      <c r="G173" s="8"/>
      <c r="H173" s="68"/>
      <c r="I173" s="8"/>
      <c r="J173" s="69"/>
      <c r="K173" s="9"/>
      <c r="L173" s="255">
        <f t="shared" si="36"/>
        <v>0</v>
      </c>
      <c r="M173" s="255">
        <f t="shared" si="36"/>
        <v>0</v>
      </c>
      <c r="N173" s="255">
        <f t="shared" si="36"/>
        <v>0</v>
      </c>
      <c r="O173" s="255">
        <f t="shared" si="36"/>
        <v>0</v>
      </c>
      <c r="P173" s="255">
        <f t="shared" si="36"/>
        <v>0</v>
      </c>
      <c r="Q173" s="255">
        <f t="shared" si="36"/>
        <v>0</v>
      </c>
      <c r="R173" s="255">
        <f t="shared" si="36"/>
        <v>0</v>
      </c>
      <c r="S173" s="255">
        <f t="shared" si="36"/>
        <v>0</v>
      </c>
      <c r="T173" s="255">
        <f t="shared" si="36"/>
        <v>0</v>
      </c>
      <c r="U173" s="255">
        <f t="shared" si="36"/>
        <v>0</v>
      </c>
      <c r="V173" s="255">
        <f t="shared" si="37"/>
        <v>0</v>
      </c>
      <c r="W173" s="255">
        <f t="shared" si="37"/>
        <v>0</v>
      </c>
      <c r="X173" s="255">
        <f t="shared" si="37"/>
        <v>0</v>
      </c>
      <c r="Y173" s="255">
        <f t="shared" si="37"/>
        <v>0</v>
      </c>
      <c r="Z173" s="255">
        <f t="shared" si="37"/>
        <v>0</v>
      </c>
      <c r="AA173" s="255">
        <f t="shared" si="37"/>
        <v>0</v>
      </c>
      <c r="AB173" s="255">
        <f t="shared" si="37"/>
        <v>0</v>
      </c>
      <c r="AC173" s="255">
        <f t="shared" si="37"/>
        <v>0</v>
      </c>
      <c r="AD173" s="255">
        <f t="shared" si="37"/>
        <v>0</v>
      </c>
      <c r="AE173" s="255">
        <f t="shared" si="37"/>
        <v>0</v>
      </c>
      <c r="AF173" s="255">
        <f t="shared" si="38"/>
        <v>0</v>
      </c>
      <c r="AG173" s="255">
        <f t="shared" si="38"/>
        <v>0</v>
      </c>
      <c r="AH173" s="255">
        <f t="shared" si="38"/>
        <v>0</v>
      </c>
      <c r="AI173" s="255">
        <f t="shared" si="38"/>
        <v>0</v>
      </c>
      <c r="AJ173" s="255">
        <f t="shared" si="38"/>
        <v>0</v>
      </c>
      <c r="AK173" s="255">
        <f t="shared" si="38"/>
        <v>0</v>
      </c>
      <c r="AL173" s="255">
        <f t="shared" si="38"/>
        <v>0</v>
      </c>
      <c r="AM173" s="255">
        <f t="shared" si="38"/>
        <v>0</v>
      </c>
      <c r="AN173" s="255">
        <f t="shared" si="38"/>
        <v>0</v>
      </c>
      <c r="AO173" s="255">
        <f t="shared" si="38"/>
        <v>0</v>
      </c>
      <c r="AP173" s="8"/>
    </row>
    <row r="174" spans="2:42" outlineLevel="2" x14ac:dyDescent="0.25">
      <c r="B174" s="8"/>
      <c r="C174" s="6" t="s">
        <v>113</v>
      </c>
      <c r="D174" s="8"/>
      <c r="E174" s="62" t="s">
        <v>118</v>
      </c>
      <c r="F174" s="8"/>
      <c r="G174" s="8"/>
      <c r="H174" s="68"/>
      <c r="I174" s="8"/>
      <c r="J174" s="69"/>
      <c r="K174" s="9"/>
      <c r="L174" s="255">
        <f t="shared" si="36"/>
        <v>0</v>
      </c>
      <c r="M174" s="255">
        <f t="shared" si="36"/>
        <v>0</v>
      </c>
      <c r="N174" s="255">
        <f t="shared" si="36"/>
        <v>0</v>
      </c>
      <c r="O174" s="255">
        <f t="shared" si="36"/>
        <v>0</v>
      </c>
      <c r="P174" s="255">
        <f t="shared" si="36"/>
        <v>0</v>
      </c>
      <c r="Q174" s="255">
        <f t="shared" si="36"/>
        <v>0</v>
      </c>
      <c r="R174" s="255">
        <f t="shared" si="36"/>
        <v>0</v>
      </c>
      <c r="S174" s="255">
        <f t="shared" si="36"/>
        <v>0</v>
      </c>
      <c r="T174" s="255">
        <f t="shared" si="36"/>
        <v>0</v>
      </c>
      <c r="U174" s="255">
        <f t="shared" si="36"/>
        <v>0</v>
      </c>
      <c r="V174" s="255">
        <f t="shared" si="37"/>
        <v>0</v>
      </c>
      <c r="W174" s="255">
        <f t="shared" si="37"/>
        <v>0</v>
      </c>
      <c r="X174" s="255">
        <f t="shared" si="37"/>
        <v>0</v>
      </c>
      <c r="Y174" s="255">
        <f t="shared" si="37"/>
        <v>0</v>
      </c>
      <c r="Z174" s="255">
        <f t="shared" si="37"/>
        <v>0</v>
      </c>
      <c r="AA174" s="255">
        <f t="shared" si="37"/>
        <v>0</v>
      </c>
      <c r="AB174" s="255">
        <f t="shared" si="37"/>
        <v>0</v>
      </c>
      <c r="AC174" s="255">
        <f t="shared" si="37"/>
        <v>0</v>
      </c>
      <c r="AD174" s="255">
        <f t="shared" si="37"/>
        <v>0</v>
      </c>
      <c r="AE174" s="255">
        <f t="shared" si="37"/>
        <v>0</v>
      </c>
      <c r="AF174" s="255">
        <f t="shared" si="38"/>
        <v>0</v>
      </c>
      <c r="AG174" s="255">
        <f t="shared" si="38"/>
        <v>0</v>
      </c>
      <c r="AH174" s="255">
        <f t="shared" si="38"/>
        <v>0</v>
      </c>
      <c r="AI174" s="255">
        <f t="shared" si="38"/>
        <v>0</v>
      </c>
      <c r="AJ174" s="255">
        <f t="shared" si="38"/>
        <v>0</v>
      </c>
      <c r="AK174" s="255">
        <f t="shared" si="38"/>
        <v>0</v>
      </c>
      <c r="AL174" s="255">
        <f t="shared" si="38"/>
        <v>0</v>
      </c>
      <c r="AM174" s="255">
        <f t="shared" si="38"/>
        <v>0</v>
      </c>
      <c r="AN174" s="255">
        <f t="shared" si="38"/>
        <v>0</v>
      </c>
      <c r="AO174" s="255">
        <f t="shared" si="38"/>
        <v>0</v>
      </c>
      <c r="AP174" s="8"/>
    </row>
    <row r="175" spans="2:42" outlineLevel="2" x14ac:dyDescent="0.25">
      <c r="B175" s="8"/>
      <c r="C175" s="6" t="s">
        <v>113</v>
      </c>
      <c r="D175" s="8"/>
      <c r="E175" s="62" t="s">
        <v>118</v>
      </c>
      <c r="F175" s="8"/>
      <c r="G175" s="8"/>
      <c r="H175" s="68"/>
      <c r="I175" s="8"/>
      <c r="J175" s="69"/>
      <c r="K175" s="9"/>
      <c r="L175" s="255">
        <f t="shared" si="36"/>
        <v>0</v>
      </c>
      <c r="M175" s="255">
        <f t="shared" si="36"/>
        <v>0</v>
      </c>
      <c r="N175" s="255">
        <f t="shared" si="36"/>
        <v>0</v>
      </c>
      <c r="O175" s="255">
        <f t="shared" si="36"/>
        <v>0</v>
      </c>
      <c r="P175" s="255">
        <f t="shared" si="36"/>
        <v>0</v>
      </c>
      <c r="Q175" s="255">
        <f t="shared" si="36"/>
        <v>0</v>
      </c>
      <c r="R175" s="255">
        <f t="shared" si="36"/>
        <v>0</v>
      </c>
      <c r="S175" s="255">
        <f t="shared" si="36"/>
        <v>0</v>
      </c>
      <c r="T175" s="255">
        <f t="shared" si="36"/>
        <v>0</v>
      </c>
      <c r="U175" s="255">
        <f t="shared" si="36"/>
        <v>0</v>
      </c>
      <c r="V175" s="255">
        <f t="shared" si="37"/>
        <v>0</v>
      </c>
      <c r="W175" s="255">
        <f t="shared" si="37"/>
        <v>0</v>
      </c>
      <c r="X175" s="255">
        <f t="shared" si="37"/>
        <v>0</v>
      </c>
      <c r="Y175" s="255">
        <f t="shared" si="37"/>
        <v>0</v>
      </c>
      <c r="Z175" s="255">
        <f t="shared" si="37"/>
        <v>0</v>
      </c>
      <c r="AA175" s="255">
        <f t="shared" si="37"/>
        <v>0</v>
      </c>
      <c r="AB175" s="255">
        <f t="shared" si="37"/>
        <v>0</v>
      </c>
      <c r="AC175" s="255">
        <f t="shared" si="37"/>
        <v>0</v>
      </c>
      <c r="AD175" s="255">
        <f t="shared" si="37"/>
        <v>0</v>
      </c>
      <c r="AE175" s="255">
        <f t="shared" si="37"/>
        <v>0</v>
      </c>
      <c r="AF175" s="255">
        <f t="shared" si="38"/>
        <v>0</v>
      </c>
      <c r="AG175" s="255">
        <f t="shared" si="38"/>
        <v>0</v>
      </c>
      <c r="AH175" s="255">
        <f t="shared" si="38"/>
        <v>0</v>
      </c>
      <c r="AI175" s="255">
        <f t="shared" si="38"/>
        <v>0</v>
      </c>
      <c r="AJ175" s="255">
        <f t="shared" si="38"/>
        <v>0</v>
      </c>
      <c r="AK175" s="255">
        <f t="shared" si="38"/>
        <v>0</v>
      </c>
      <c r="AL175" s="255">
        <f t="shared" si="38"/>
        <v>0</v>
      </c>
      <c r="AM175" s="255">
        <f t="shared" si="38"/>
        <v>0</v>
      </c>
      <c r="AN175" s="255">
        <f t="shared" si="38"/>
        <v>0</v>
      </c>
      <c r="AO175" s="255">
        <f t="shared" si="38"/>
        <v>0</v>
      </c>
      <c r="AP175" s="8"/>
    </row>
    <row r="176" spans="2:42" outlineLevel="2" x14ac:dyDescent="0.25">
      <c r="B176" s="8"/>
      <c r="C176" s="6" t="s">
        <v>113</v>
      </c>
      <c r="D176" s="8"/>
      <c r="E176" s="62" t="s">
        <v>118</v>
      </c>
      <c r="F176" s="8"/>
      <c r="G176" s="8"/>
      <c r="H176" s="68"/>
      <c r="I176" s="8"/>
      <c r="J176" s="69"/>
      <c r="K176" s="9"/>
      <c r="L176" s="255">
        <f t="shared" si="36"/>
        <v>0</v>
      </c>
      <c r="M176" s="255">
        <f t="shared" si="36"/>
        <v>0</v>
      </c>
      <c r="N176" s="255">
        <f t="shared" si="36"/>
        <v>0</v>
      </c>
      <c r="O176" s="255">
        <f t="shared" si="36"/>
        <v>0</v>
      </c>
      <c r="P176" s="255">
        <f t="shared" si="36"/>
        <v>0</v>
      </c>
      <c r="Q176" s="255">
        <f t="shared" si="36"/>
        <v>0</v>
      </c>
      <c r="R176" s="255">
        <f t="shared" si="36"/>
        <v>0</v>
      </c>
      <c r="S176" s="255">
        <f t="shared" si="36"/>
        <v>0</v>
      </c>
      <c r="T176" s="255">
        <f t="shared" si="36"/>
        <v>0</v>
      </c>
      <c r="U176" s="255">
        <f t="shared" si="36"/>
        <v>0</v>
      </c>
      <c r="V176" s="255">
        <f t="shared" si="37"/>
        <v>0</v>
      </c>
      <c r="W176" s="255">
        <f t="shared" si="37"/>
        <v>0</v>
      </c>
      <c r="X176" s="255">
        <f t="shared" si="37"/>
        <v>0</v>
      </c>
      <c r="Y176" s="255">
        <f t="shared" si="37"/>
        <v>0</v>
      </c>
      <c r="Z176" s="255">
        <f t="shared" si="37"/>
        <v>0</v>
      </c>
      <c r="AA176" s="255">
        <f t="shared" si="37"/>
        <v>0</v>
      </c>
      <c r="AB176" s="255">
        <f t="shared" si="37"/>
        <v>0</v>
      </c>
      <c r="AC176" s="255">
        <f t="shared" si="37"/>
        <v>0</v>
      </c>
      <c r="AD176" s="255">
        <f t="shared" si="37"/>
        <v>0</v>
      </c>
      <c r="AE176" s="255">
        <f t="shared" si="37"/>
        <v>0</v>
      </c>
      <c r="AF176" s="255">
        <f t="shared" si="38"/>
        <v>0</v>
      </c>
      <c r="AG176" s="255">
        <f t="shared" si="38"/>
        <v>0</v>
      </c>
      <c r="AH176" s="255">
        <f t="shared" si="38"/>
        <v>0</v>
      </c>
      <c r="AI176" s="255">
        <f t="shared" si="38"/>
        <v>0</v>
      </c>
      <c r="AJ176" s="255">
        <f t="shared" si="38"/>
        <v>0</v>
      </c>
      <c r="AK176" s="255">
        <f t="shared" si="38"/>
        <v>0</v>
      </c>
      <c r="AL176" s="255">
        <f t="shared" si="38"/>
        <v>0</v>
      </c>
      <c r="AM176" s="255">
        <f t="shared" si="38"/>
        <v>0</v>
      </c>
      <c r="AN176" s="255">
        <f t="shared" si="38"/>
        <v>0</v>
      </c>
      <c r="AO176" s="255">
        <f t="shared" si="38"/>
        <v>0</v>
      </c>
      <c r="AP176" s="8"/>
    </row>
    <row r="177" spans="2:42" outlineLevel="2" x14ac:dyDescent="0.25">
      <c r="B177" s="8"/>
      <c r="C177" s="6" t="s">
        <v>113</v>
      </c>
      <c r="D177" s="8"/>
      <c r="E177" s="62" t="s">
        <v>118</v>
      </c>
      <c r="F177" s="8"/>
      <c r="G177" s="8"/>
      <c r="H177" s="68"/>
      <c r="I177" s="8"/>
      <c r="J177" s="69"/>
      <c r="K177" s="9"/>
      <c r="L177" s="255">
        <f t="shared" si="36"/>
        <v>0</v>
      </c>
      <c r="M177" s="255">
        <f t="shared" si="36"/>
        <v>0</v>
      </c>
      <c r="N177" s="255">
        <f t="shared" si="36"/>
        <v>0</v>
      </c>
      <c r="O177" s="255">
        <f t="shared" si="36"/>
        <v>0</v>
      </c>
      <c r="P177" s="255">
        <f t="shared" si="36"/>
        <v>0</v>
      </c>
      <c r="Q177" s="255">
        <f t="shared" si="36"/>
        <v>0</v>
      </c>
      <c r="R177" s="255">
        <f t="shared" si="36"/>
        <v>0</v>
      </c>
      <c r="S177" s="255">
        <f t="shared" si="36"/>
        <v>0</v>
      </c>
      <c r="T177" s="255">
        <f t="shared" si="36"/>
        <v>0</v>
      </c>
      <c r="U177" s="255">
        <f t="shared" si="36"/>
        <v>0</v>
      </c>
      <c r="V177" s="255">
        <f t="shared" si="37"/>
        <v>0</v>
      </c>
      <c r="W177" s="255">
        <f t="shared" si="37"/>
        <v>0</v>
      </c>
      <c r="X177" s="255">
        <f t="shared" si="37"/>
        <v>0</v>
      </c>
      <c r="Y177" s="255">
        <f t="shared" si="37"/>
        <v>0</v>
      </c>
      <c r="Z177" s="255">
        <f t="shared" si="37"/>
        <v>0</v>
      </c>
      <c r="AA177" s="255">
        <f t="shared" si="37"/>
        <v>0</v>
      </c>
      <c r="AB177" s="255">
        <f t="shared" si="37"/>
        <v>0</v>
      </c>
      <c r="AC177" s="255">
        <f t="shared" si="37"/>
        <v>0</v>
      </c>
      <c r="AD177" s="255">
        <f t="shared" si="37"/>
        <v>0</v>
      </c>
      <c r="AE177" s="255">
        <f t="shared" si="37"/>
        <v>0</v>
      </c>
      <c r="AF177" s="255">
        <f t="shared" si="38"/>
        <v>0</v>
      </c>
      <c r="AG177" s="255">
        <f t="shared" si="38"/>
        <v>0</v>
      </c>
      <c r="AH177" s="255">
        <f t="shared" si="38"/>
        <v>0</v>
      </c>
      <c r="AI177" s="255">
        <f t="shared" si="38"/>
        <v>0</v>
      </c>
      <c r="AJ177" s="255">
        <f t="shared" si="38"/>
        <v>0</v>
      </c>
      <c r="AK177" s="255">
        <f t="shared" si="38"/>
        <v>0</v>
      </c>
      <c r="AL177" s="255">
        <f t="shared" si="38"/>
        <v>0</v>
      </c>
      <c r="AM177" s="255">
        <f t="shared" si="38"/>
        <v>0</v>
      </c>
      <c r="AN177" s="255">
        <f t="shared" si="38"/>
        <v>0</v>
      </c>
      <c r="AO177" s="255">
        <f t="shared" si="38"/>
        <v>0</v>
      </c>
      <c r="AP177" s="8"/>
    </row>
    <row r="178" spans="2:42" outlineLevel="2" x14ac:dyDescent="0.25">
      <c r="B178" s="8"/>
      <c r="C178" s="6" t="s">
        <v>113</v>
      </c>
      <c r="D178" s="8"/>
      <c r="E178" s="62" t="s">
        <v>118</v>
      </c>
      <c r="F178" s="8"/>
      <c r="G178" s="8"/>
      <c r="H178" s="68"/>
      <c r="I178" s="8"/>
      <c r="J178" s="69"/>
      <c r="K178" s="9"/>
      <c r="L178" s="255">
        <f t="shared" si="36"/>
        <v>0</v>
      </c>
      <c r="M178" s="255">
        <f t="shared" si="36"/>
        <v>0</v>
      </c>
      <c r="N178" s="255">
        <f t="shared" si="36"/>
        <v>0</v>
      </c>
      <c r="O178" s="255">
        <f t="shared" si="36"/>
        <v>0</v>
      </c>
      <c r="P178" s="255">
        <f t="shared" si="36"/>
        <v>0</v>
      </c>
      <c r="Q178" s="255">
        <f t="shared" si="36"/>
        <v>0</v>
      </c>
      <c r="R178" s="255">
        <f t="shared" si="36"/>
        <v>0</v>
      </c>
      <c r="S178" s="255">
        <f t="shared" si="36"/>
        <v>0</v>
      </c>
      <c r="T178" s="255">
        <f t="shared" si="36"/>
        <v>0</v>
      </c>
      <c r="U178" s="255">
        <f t="shared" si="36"/>
        <v>0</v>
      </c>
      <c r="V178" s="255">
        <f t="shared" si="37"/>
        <v>0</v>
      </c>
      <c r="W178" s="255">
        <f t="shared" si="37"/>
        <v>0</v>
      </c>
      <c r="X178" s="255">
        <f t="shared" si="37"/>
        <v>0</v>
      </c>
      <c r="Y178" s="255">
        <f t="shared" si="37"/>
        <v>0</v>
      </c>
      <c r="Z178" s="255">
        <f t="shared" si="37"/>
        <v>0</v>
      </c>
      <c r="AA178" s="255">
        <f t="shared" si="37"/>
        <v>0</v>
      </c>
      <c r="AB178" s="255">
        <f t="shared" si="37"/>
        <v>0</v>
      </c>
      <c r="AC178" s="255">
        <f t="shared" si="37"/>
        <v>0</v>
      </c>
      <c r="AD178" s="255">
        <f t="shared" si="37"/>
        <v>0</v>
      </c>
      <c r="AE178" s="255">
        <f t="shared" si="37"/>
        <v>0</v>
      </c>
      <c r="AF178" s="255">
        <f t="shared" si="38"/>
        <v>0</v>
      </c>
      <c r="AG178" s="255">
        <f t="shared" si="38"/>
        <v>0</v>
      </c>
      <c r="AH178" s="255">
        <f t="shared" si="38"/>
        <v>0</v>
      </c>
      <c r="AI178" s="255">
        <f t="shared" si="38"/>
        <v>0</v>
      </c>
      <c r="AJ178" s="255">
        <f t="shared" si="38"/>
        <v>0</v>
      </c>
      <c r="AK178" s="255">
        <f t="shared" si="38"/>
        <v>0</v>
      </c>
      <c r="AL178" s="255">
        <f t="shared" si="38"/>
        <v>0</v>
      </c>
      <c r="AM178" s="255">
        <f t="shared" si="38"/>
        <v>0</v>
      </c>
      <c r="AN178" s="255">
        <f t="shared" si="38"/>
        <v>0</v>
      </c>
      <c r="AO178" s="255">
        <f t="shared" si="38"/>
        <v>0</v>
      </c>
      <c r="AP178" s="8"/>
    </row>
    <row r="179" spans="2:42" outlineLevel="2" x14ac:dyDescent="0.25">
      <c r="B179" s="8"/>
      <c r="C179" s="6" t="s">
        <v>113</v>
      </c>
      <c r="D179" s="8"/>
      <c r="E179" s="62" t="s">
        <v>118</v>
      </c>
      <c r="F179" s="8"/>
      <c r="G179" s="8"/>
      <c r="H179" s="68"/>
      <c r="I179" s="8"/>
      <c r="J179" s="69"/>
      <c r="K179" s="9"/>
      <c r="L179" s="255">
        <f t="shared" ref="L179:U187" si="39">IF(AND(L$7&gt;0,L$7&lt;=$I$122),N(MOD(L$7,$J179+1)=0)*$H179,0)</f>
        <v>0</v>
      </c>
      <c r="M179" s="255">
        <f t="shared" si="39"/>
        <v>0</v>
      </c>
      <c r="N179" s="255">
        <f t="shared" si="39"/>
        <v>0</v>
      </c>
      <c r="O179" s="255">
        <f t="shared" si="39"/>
        <v>0</v>
      </c>
      <c r="P179" s="255">
        <f t="shared" si="39"/>
        <v>0</v>
      </c>
      <c r="Q179" s="255">
        <f t="shared" si="39"/>
        <v>0</v>
      </c>
      <c r="R179" s="255">
        <f t="shared" si="39"/>
        <v>0</v>
      </c>
      <c r="S179" s="255">
        <f t="shared" si="39"/>
        <v>0</v>
      </c>
      <c r="T179" s="255">
        <f t="shared" si="39"/>
        <v>0</v>
      </c>
      <c r="U179" s="255">
        <f t="shared" si="39"/>
        <v>0</v>
      </c>
      <c r="V179" s="255">
        <f t="shared" ref="V179:AE187" si="40">IF(AND(V$7&gt;0,V$7&lt;=$I$122),N(MOD(V$7,$J179+1)=0)*$H179,0)</f>
        <v>0</v>
      </c>
      <c r="W179" s="255">
        <f t="shared" si="40"/>
        <v>0</v>
      </c>
      <c r="X179" s="255">
        <f t="shared" si="40"/>
        <v>0</v>
      </c>
      <c r="Y179" s="255">
        <f t="shared" si="40"/>
        <v>0</v>
      </c>
      <c r="Z179" s="255">
        <f t="shared" si="40"/>
        <v>0</v>
      </c>
      <c r="AA179" s="255">
        <f t="shared" si="40"/>
        <v>0</v>
      </c>
      <c r="AB179" s="255">
        <f t="shared" si="40"/>
        <v>0</v>
      </c>
      <c r="AC179" s="255">
        <f t="shared" si="40"/>
        <v>0</v>
      </c>
      <c r="AD179" s="255">
        <f t="shared" si="40"/>
        <v>0</v>
      </c>
      <c r="AE179" s="255">
        <f t="shared" si="40"/>
        <v>0</v>
      </c>
      <c r="AF179" s="255">
        <f t="shared" ref="AF179:AO187" si="41">IF(AND(AF$7&gt;0,AF$7&lt;=$I$122),N(MOD(AF$7,$J179+1)=0)*$H179,0)</f>
        <v>0</v>
      </c>
      <c r="AG179" s="255">
        <f t="shared" si="41"/>
        <v>0</v>
      </c>
      <c r="AH179" s="255">
        <f t="shared" si="41"/>
        <v>0</v>
      </c>
      <c r="AI179" s="255">
        <f t="shared" si="41"/>
        <v>0</v>
      </c>
      <c r="AJ179" s="255">
        <f t="shared" si="41"/>
        <v>0</v>
      </c>
      <c r="AK179" s="255">
        <f t="shared" si="41"/>
        <v>0</v>
      </c>
      <c r="AL179" s="255">
        <f t="shared" si="41"/>
        <v>0</v>
      </c>
      <c r="AM179" s="255">
        <f t="shared" si="41"/>
        <v>0</v>
      </c>
      <c r="AN179" s="255">
        <f t="shared" si="41"/>
        <v>0</v>
      </c>
      <c r="AO179" s="255">
        <f t="shared" si="41"/>
        <v>0</v>
      </c>
      <c r="AP179" s="8"/>
    </row>
    <row r="180" spans="2:42" outlineLevel="2" x14ac:dyDescent="0.25">
      <c r="B180" s="8"/>
      <c r="C180" s="6" t="s">
        <v>113</v>
      </c>
      <c r="D180" s="8"/>
      <c r="E180" s="62" t="s">
        <v>118</v>
      </c>
      <c r="F180" s="8"/>
      <c r="G180" s="8"/>
      <c r="H180" s="68"/>
      <c r="I180" s="8"/>
      <c r="J180" s="69"/>
      <c r="K180" s="9"/>
      <c r="L180" s="255">
        <f t="shared" si="39"/>
        <v>0</v>
      </c>
      <c r="M180" s="255">
        <f t="shared" si="39"/>
        <v>0</v>
      </c>
      <c r="N180" s="255">
        <f t="shared" si="39"/>
        <v>0</v>
      </c>
      <c r="O180" s="255">
        <f t="shared" si="39"/>
        <v>0</v>
      </c>
      <c r="P180" s="255">
        <f t="shared" si="39"/>
        <v>0</v>
      </c>
      <c r="Q180" s="255">
        <f t="shared" si="39"/>
        <v>0</v>
      </c>
      <c r="R180" s="255">
        <f t="shared" si="39"/>
        <v>0</v>
      </c>
      <c r="S180" s="255">
        <f t="shared" si="39"/>
        <v>0</v>
      </c>
      <c r="T180" s="255">
        <f t="shared" si="39"/>
        <v>0</v>
      </c>
      <c r="U180" s="255">
        <f t="shared" si="39"/>
        <v>0</v>
      </c>
      <c r="V180" s="255">
        <f t="shared" si="40"/>
        <v>0</v>
      </c>
      <c r="W180" s="255">
        <f t="shared" si="40"/>
        <v>0</v>
      </c>
      <c r="X180" s="255">
        <f t="shared" si="40"/>
        <v>0</v>
      </c>
      <c r="Y180" s="255">
        <f t="shared" si="40"/>
        <v>0</v>
      </c>
      <c r="Z180" s="255">
        <f t="shared" si="40"/>
        <v>0</v>
      </c>
      <c r="AA180" s="255">
        <f t="shared" si="40"/>
        <v>0</v>
      </c>
      <c r="AB180" s="255">
        <f t="shared" si="40"/>
        <v>0</v>
      </c>
      <c r="AC180" s="255">
        <f t="shared" si="40"/>
        <v>0</v>
      </c>
      <c r="AD180" s="255">
        <f t="shared" si="40"/>
        <v>0</v>
      </c>
      <c r="AE180" s="255">
        <f t="shared" si="40"/>
        <v>0</v>
      </c>
      <c r="AF180" s="255">
        <f t="shared" si="41"/>
        <v>0</v>
      </c>
      <c r="AG180" s="255">
        <f t="shared" si="41"/>
        <v>0</v>
      </c>
      <c r="AH180" s="255">
        <f t="shared" si="41"/>
        <v>0</v>
      </c>
      <c r="AI180" s="255">
        <f t="shared" si="41"/>
        <v>0</v>
      </c>
      <c r="AJ180" s="255">
        <f t="shared" si="41"/>
        <v>0</v>
      </c>
      <c r="AK180" s="255">
        <f t="shared" si="41"/>
        <v>0</v>
      </c>
      <c r="AL180" s="255">
        <f t="shared" si="41"/>
        <v>0</v>
      </c>
      <c r="AM180" s="255">
        <f t="shared" si="41"/>
        <v>0</v>
      </c>
      <c r="AN180" s="255">
        <f t="shared" si="41"/>
        <v>0</v>
      </c>
      <c r="AO180" s="255">
        <f t="shared" si="41"/>
        <v>0</v>
      </c>
      <c r="AP180" s="8"/>
    </row>
    <row r="181" spans="2:42" outlineLevel="2" x14ac:dyDescent="0.25">
      <c r="B181" s="8"/>
      <c r="C181" s="6" t="s">
        <v>113</v>
      </c>
      <c r="D181" s="8"/>
      <c r="E181" s="62" t="s">
        <v>118</v>
      </c>
      <c r="F181" s="8"/>
      <c r="G181" s="8"/>
      <c r="H181" s="68"/>
      <c r="I181" s="8"/>
      <c r="J181" s="69"/>
      <c r="K181" s="9"/>
      <c r="L181" s="255">
        <f t="shared" si="39"/>
        <v>0</v>
      </c>
      <c r="M181" s="255">
        <f t="shared" si="39"/>
        <v>0</v>
      </c>
      <c r="N181" s="255">
        <f t="shared" si="39"/>
        <v>0</v>
      </c>
      <c r="O181" s="255">
        <f t="shared" si="39"/>
        <v>0</v>
      </c>
      <c r="P181" s="255">
        <f t="shared" si="39"/>
        <v>0</v>
      </c>
      <c r="Q181" s="255">
        <f t="shared" si="39"/>
        <v>0</v>
      </c>
      <c r="R181" s="255">
        <f t="shared" si="39"/>
        <v>0</v>
      </c>
      <c r="S181" s="255">
        <f t="shared" si="39"/>
        <v>0</v>
      </c>
      <c r="T181" s="255">
        <f t="shared" si="39"/>
        <v>0</v>
      </c>
      <c r="U181" s="255">
        <f t="shared" si="39"/>
        <v>0</v>
      </c>
      <c r="V181" s="255">
        <f t="shared" si="40"/>
        <v>0</v>
      </c>
      <c r="W181" s="255">
        <f t="shared" si="40"/>
        <v>0</v>
      </c>
      <c r="X181" s="255">
        <f t="shared" si="40"/>
        <v>0</v>
      </c>
      <c r="Y181" s="255">
        <f t="shared" si="40"/>
        <v>0</v>
      </c>
      <c r="Z181" s="255">
        <f t="shared" si="40"/>
        <v>0</v>
      </c>
      <c r="AA181" s="255">
        <f t="shared" si="40"/>
        <v>0</v>
      </c>
      <c r="AB181" s="255">
        <f t="shared" si="40"/>
        <v>0</v>
      </c>
      <c r="AC181" s="255">
        <f t="shared" si="40"/>
        <v>0</v>
      </c>
      <c r="AD181" s="255">
        <f t="shared" si="40"/>
        <v>0</v>
      </c>
      <c r="AE181" s="255">
        <f t="shared" si="40"/>
        <v>0</v>
      </c>
      <c r="AF181" s="255">
        <f t="shared" si="41"/>
        <v>0</v>
      </c>
      <c r="AG181" s="255">
        <f t="shared" si="41"/>
        <v>0</v>
      </c>
      <c r="AH181" s="255">
        <f t="shared" si="41"/>
        <v>0</v>
      </c>
      <c r="AI181" s="255">
        <f t="shared" si="41"/>
        <v>0</v>
      </c>
      <c r="AJ181" s="255">
        <f t="shared" si="41"/>
        <v>0</v>
      </c>
      <c r="AK181" s="255">
        <f t="shared" si="41"/>
        <v>0</v>
      </c>
      <c r="AL181" s="255">
        <f t="shared" si="41"/>
        <v>0</v>
      </c>
      <c r="AM181" s="255">
        <f t="shared" si="41"/>
        <v>0</v>
      </c>
      <c r="AN181" s="255">
        <f t="shared" si="41"/>
        <v>0</v>
      </c>
      <c r="AO181" s="255">
        <f t="shared" si="41"/>
        <v>0</v>
      </c>
      <c r="AP181" s="8"/>
    </row>
    <row r="182" spans="2:42" outlineLevel="2" x14ac:dyDescent="0.25">
      <c r="B182" s="8"/>
      <c r="C182" s="6" t="s">
        <v>113</v>
      </c>
      <c r="D182" s="8"/>
      <c r="E182" s="62" t="s">
        <v>118</v>
      </c>
      <c r="F182" s="8"/>
      <c r="G182" s="8"/>
      <c r="H182" s="68"/>
      <c r="I182" s="8"/>
      <c r="J182" s="69"/>
      <c r="K182" s="9"/>
      <c r="L182" s="255">
        <f t="shared" si="39"/>
        <v>0</v>
      </c>
      <c r="M182" s="255">
        <f t="shared" si="39"/>
        <v>0</v>
      </c>
      <c r="N182" s="255">
        <f t="shared" si="39"/>
        <v>0</v>
      </c>
      <c r="O182" s="255">
        <f t="shared" si="39"/>
        <v>0</v>
      </c>
      <c r="P182" s="255">
        <f t="shared" si="39"/>
        <v>0</v>
      </c>
      <c r="Q182" s="255">
        <f t="shared" si="39"/>
        <v>0</v>
      </c>
      <c r="R182" s="255">
        <f t="shared" si="39"/>
        <v>0</v>
      </c>
      <c r="S182" s="255">
        <f t="shared" si="39"/>
        <v>0</v>
      </c>
      <c r="T182" s="255">
        <f t="shared" si="39"/>
        <v>0</v>
      </c>
      <c r="U182" s="255">
        <f t="shared" si="39"/>
        <v>0</v>
      </c>
      <c r="V182" s="255">
        <f t="shared" si="40"/>
        <v>0</v>
      </c>
      <c r="W182" s="255">
        <f t="shared" si="40"/>
        <v>0</v>
      </c>
      <c r="X182" s="255">
        <f t="shared" si="40"/>
        <v>0</v>
      </c>
      <c r="Y182" s="255">
        <f t="shared" si="40"/>
        <v>0</v>
      </c>
      <c r="Z182" s="255">
        <f t="shared" si="40"/>
        <v>0</v>
      </c>
      <c r="AA182" s="255">
        <f t="shared" si="40"/>
        <v>0</v>
      </c>
      <c r="AB182" s="255">
        <f t="shared" si="40"/>
        <v>0</v>
      </c>
      <c r="AC182" s="255">
        <f t="shared" si="40"/>
        <v>0</v>
      </c>
      <c r="AD182" s="255">
        <f t="shared" si="40"/>
        <v>0</v>
      </c>
      <c r="AE182" s="255">
        <f t="shared" si="40"/>
        <v>0</v>
      </c>
      <c r="AF182" s="255">
        <f t="shared" si="41"/>
        <v>0</v>
      </c>
      <c r="AG182" s="255">
        <f t="shared" si="41"/>
        <v>0</v>
      </c>
      <c r="AH182" s="255">
        <f t="shared" si="41"/>
        <v>0</v>
      </c>
      <c r="AI182" s="255">
        <f t="shared" si="41"/>
        <v>0</v>
      </c>
      <c r="AJ182" s="255">
        <f t="shared" si="41"/>
        <v>0</v>
      </c>
      <c r="AK182" s="255">
        <f t="shared" si="41"/>
        <v>0</v>
      </c>
      <c r="AL182" s="255">
        <f t="shared" si="41"/>
        <v>0</v>
      </c>
      <c r="AM182" s="255">
        <f t="shared" si="41"/>
        <v>0</v>
      </c>
      <c r="AN182" s="255">
        <f t="shared" si="41"/>
        <v>0</v>
      </c>
      <c r="AO182" s="255">
        <f t="shared" si="41"/>
        <v>0</v>
      </c>
      <c r="AP182" s="8"/>
    </row>
    <row r="183" spans="2:42" outlineLevel="2" x14ac:dyDescent="0.25">
      <c r="B183" s="8"/>
      <c r="C183" s="6" t="s">
        <v>113</v>
      </c>
      <c r="D183" s="8"/>
      <c r="E183" s="62" t="s">
        <v>118</v>
      </c>
      <c r="F183" s="8"/>
      <c r="G183" s="8"/>
      <c r="H183" s="68"/>
      <c r="I183" s="8"/>
      <c r="J183" s="69"/>
      <c r="K183" s="9"/>
      <c r="L183" s="255">
        <f t="shared" si="39"/>
        <v>0</v>
      </c>
      <c r="M183" s="255">
        <f t="shared" si="39"/>
        <v>0</v>
      </c>
      <c r="N183" s="255">
        <f t="shared" si="39"/>
        <v>0</v>
      </c>
      <c r="O183" s="255">
        <f t="shared" si="39"/>
        <v>0</v>
      </c>
      <c r="P183" s="255">
        <f t="shared" si="39"/>
        <v>0</v>
      </c>
      <c r="Q183" s="255">
        <f t="shared" si="39"/>
        <v>0</v>
      </c>
      <c r="R183" s="255">
        <f t="shared" si="39"/>
        <v>0</v>
      </c>
      <c r="S183" s="255">
        <f t="shared" si="39"/>
        <v>0</v>
      </c>
      <c r="T183" s="255">
        <f t="shared" si="39"/>
        <v>0</v>
      </c>
      <c r="U183" s="255">
        <f t="shared" si="39"/>
        <v>0</v>
      </c>
      <c r="V183" s="255">
        <f t="shared" si="40"/>
        <v>0</v>
      </c>
      <c r="W183" s="255">
        <f t="shared" si="40"/>
        <v>0</v>
      </c>
      <c r="X183" s="255">
        <f t="shared" si="40"/>
        <v>0</v>
      </c>
      <c r="Y183" s="255">
        <f t="shared" si="40"/>
        <v>0</v>
      </c>
      <c r="Z183" s="255">
        <f t="shared" si="40"/>
        <v>0</v>
      </c>
      <c r="AA183" s="255">
        <f t="shared" si="40"/>
        <v>0</v>
      </c>
      <c r="AB183" s="255">
        <f t="shared" si="40"/>
        <v>0</v>
      </c>
      <c r="AC183" s="255">
        <f t="shared" si="40"/>
        <v>0</v>
      </c>
      <c r="AD183" s="255">
        <f t="shared" si="40"/>
        <v>0</v>
      </c>
      <c r="AE183" s="255">
        <f t="shared" si="40"/>
        <v>0</v>
      </c>
      <c r="AF183" s="255">
        <f t="shared" si="41"/>
        <v>0</v>
      </c>
      <c r="AG183" s="255">
        <f t="shared" si="41"/>
        <v>0</v>
      </c>
      <c r="AH183" s="255">
        <f t="shared" si="41"/>
        <v>0</v>
      </c>
      <c r="AI183" s="255">
        <f t="shared" si="41"/>
        <v>0</v>
      </c>
      <c r="AJ183" s="255">
        <f t="shared" si="41"/>
        <v>0</v>
      </c>
      <c r="AK183" s="255">
        <f t="shared" si="41"/>
        <v>0</v>
      </c>
      <c r="AL183" s="255">
        <f t="shared" si="41"/>
        <v>0</v>
      </c>
      <c r="AM183" s="255">
        <f t="shared" si="41"/>
        <v>0</v>
      </c>
      <c r="AN183" s="255">
        <f t="shared" si="41"/>
        <v>0</v>
      </c>
      <c r="AO183" s="255">
        <f t="shared" si="41"/>
        <v>0</v>
      </c>
      <c r="AP183" s="8"/>
    </row>
    <row r="184" spans="2:42" outlineLevel="2" x14ac:dyDescent="0.25">
      <c r="B184" s="8"/>
      <c r="C184" s="6" t="s">
        <v>113</v>
      </c>
      <c r="D184" s="8"/>
      <c r="E184" s="62" t="s">
        <v>118</v>
      </c>
      <c r="F184" s="8"/>
      <c r="G184" s="8"/>
      <c r="H184" s="57"/>
      <c r="I184" s="8"/>
      <c r="J184" s="70"/>
      <c r="K184" s="9"/>
      <c r="L184" s="255">
        <f t="shared" si="39"/>
        <v>0</v>
      </c>
      <c r="M184" s="255">
        <f t="shared" si="39"/>
        <v>0</v>
      </c>
      <c r="N184" s="255">
        <f t="shared" si="39"/>
        <v>0</v>
      </c>
      <c r="O184" s="255">
        <f t="shared" si="39"/>
        <v>0</v>
      </c>
      <c r="P184" s="255">
        <f t="shared" si="39"/>
        <v>0</v>
      </c>
      <c r="Q184" s="255">
        <f t="shared" si="39"/>
        <v>0</v>
      </c>
      <c r="R184" s="255">
        <f t="shared" si="39"/>
        <v>0</v>
      </c>
      <c r="S184" s="255">
        <f t="shared" si="39"/>
        <v>0</v>
      </c>
      <c r="T184" s="255">
        <f t="shared" si="39"/>
        <v>0</v>
      </c>
      <c r="U184" s="255">
        <f t="shared" si="39"/>
        <v>0</v>
      </c>
      <c r="V184" s="255">
        <f t="shared" si="40"/>
        <v>0</v>
      </c>
      <c r="W184" s="255">
        <f t="shared" si="40"/>
        <v>0</v>
      </c>
      <c r="X184" s="255">
        <f t="shared" si="40"/>
        <v>0</v>
      </c>
      <c r="Y184" s="255">
        <f t="shared" si="40"/>
        <v>0</v>
      </c>
      <c r="Z184" s="255">
        <f t="shared" si="40"/>
        <v>0</v>
      </c>
      <c r="AA184" s="255">
        <f t="shared" si="40"/>
        <v>0</v>
      </c>
      <c r="AB184" s="255">
        <f t="shared" si="40"/>
        <v>0</v>
      </c>
      <c r="AC184" s="255">
        <f t="shared" si="40"/>
        <v>0</v>
      </c>
      <c r="AD184" s="255">
        <f t="shared" si="40"/>
        <v>0</v>
      </c>
      <c r="AE184" s="255">
        <f t="shared" si="40"/>
        <v>0</v>
      </c>
      <c r="AF184" s="255">
        <f t="shared" si="41"/>
        <v>0</v>
      </c>
      <c r="AG184" s="255">
        <f t="shared" si="41"/>
        <v>0</v>
      </c>
      <c r="AH184" s="255">
        <f t="shared" si="41"/>
        <v>0</v>
      </c>
      <c r="AI184" s="255">
        <f t="shared" si="41"/>
        <v>0</v>
      </c>
      <c r="AJ184" s="255">
        <f t="shared" si="41"/>
        <v>0</v>
      </c>
      <c r="AK184" s="255">
        <f t="shared" si="41"/>
        <v>0</v>
      </c>
      <c r="AL184" s="255">
        <f t="shared" si="41"/>
        <v>0</v>
      </c>
      <c r="AM184" s="255">
        <f t="shared" si="41"/>
        <v>0</v>
      </c>
      <c r="AN184" s="255">
        <f t="shared" si="41"/>
        <v>0</v>
      </c>
      <c r="AO184" s="255">
        <f t="shared" si="41"/>
        <v>0</v>
      </c>
      <c r="AP184" s="8"/>
    </row>
    <row r="185" spans="2:42" outlineLevel="2" x14ac:dyDescent="0.25">
      <c r="B185" s="8"/>
      <c r="C185" s="6" t="s">
        <v>113</v>
      </c>
      <c r="D185" s="8"/>
      <c r="E185" s="62" t="s">
        <v>118</v>
      </c>
      <c r="F185" s="8"/>
      <c r="G185" s="8"/>
      <c r="H185" s="57"/>
      <c r="I185" s="8"/>
      <c r="J185" s="57"/>
      <c r="K185" s="71"/>
      <c r="L185" s="255">
        <f t="shared" si="39"/>
        <v>0</v>
      </c>
      <c r="M185" s="255">
        <f t="shared" si="39"/>
        <v>0</v>
      </c>
      <c r="N185" s="255">
        <f t="shared" si="39"/>
        <v>0</v>
      </c>
      <c r="O185" s="255">
        <f t="shared" si="39"/>
        <v>0</v>
      </c>
      <c r="P185" s="255">
        <f t="shared" si="39"/>
        <v>0</v>
      </c>
      <c r="Q185" s="255">
        <f t="shared" si="39"/>
        <v>0</v>
      </c>
      <c r="R185" s="255">
        <f t="shared" si="39"/>
        <v>0</v>
      </c>
      <c r="S185" s="255">
        <f t="shared" si="39"/>
        <v>0</v>
      </c>
      <c r="T185" s="255">
        <f t="shared" si="39"/>
        <v>0</v>
      </c>
      <c r="U185" s="255">
        <f t="shared" si="39"/>
        <v>0</v>
      </c>
      <c r="V185" s="255">
        <f t="shared" si="40"/>
        <v>0</v>
      </c>
      <c r="W185" s="255">
        <f t="shared" si="40"/>
        <v>0</v>
      </c>
      <c r="X185" s="255">
        <f t="shared" si="40"/>
        <v>0</v>
      </c>
      <c r="Y185" s="255">
        <f t="shared" si="40"/>
        <v>0</v>
      </c>
      <c r="Z185" s="255">
        <f t="shared" si="40"/>
        <v>0</v>
      </c>
      <c r="AA185" s="255">
        <f t="shared" si="40"/>
        <v>0</v>
      </c>
      <c r="AB185" s="255">
        <f t="shared" si="40"/>
        <v>0</v>
      </c>
      <c r="AC185" s="255">
        <f t="shared" si="40"/>
        <v>0</v>
      </c>
      <c r="AD185" s="255">
        <f t="shared" si="40"/>
        <v>0</v>
      </c>
      <c r="AE185" s="255">
        <f t="shared" si="40"/>
        <v>0</v>
      </c>
      <c r="AF185" s="255">
        <f t="shared" si="41"/>
        <v>0</v>
      </c>
      <c r="AG185" s="255">
        <f t="shared" si="41"/>
        <v>0</v>
      </c>
      <c r="AH185" s="255">
        <f t="shared" si="41"/>
        <v>0</v>
      </c>
      <c r="AI185" s="255">
        <f t="shared" si="41"/>
        <v>0</v>
      </c>
      <c r="AJ185" s="255">
        <f t="shared" si="41"/>
        <v>0</v>
      </c>
      <c r="AK185" s="255">
        <f t="shared" si="41"/>
        <v>0</v>
      </c>
      <c r="AL185" s="255">
        <f t="shared" si="41"/>
        <v>0</v>
      </c>
      <c r="AM185" s="255">
        <f t="shared" si="41"/>
        <v>0</v>
      </c>
      <c r="AN185" s="255">
        <f t="shared" si="41"/>
        <v>0</v>
      </c>
      <c r="AO185" s="255">
        <f t="shared" si="41"/>
        <v>0</v>
      </c>
      <c r="AP185" s="8"/>
    </row>
    <row r="186" spans="2:42" outlineLevel="2" x14ac:dyDescent="0.25">
      <c r="B186" s="8"/>
      <c r="C186" s="6" t="s">
        <v>113</v>
      </c>
      <c r="D186" s="8"/>
      <c r="E186" s="62" t="s">
        <v>118</v>
      </c>
      <c r="F186" s="8"/>
      <c r="G186" s="8"/>
      <c r="H186" s="57"/>
      <c r="I186" s="8"/>
      <c r="J186" s="70"/>
      <c r="K186" s="9"/>
      <c r="L186" s="255">
        <f t="shared" si="39"/>
        <v>0</v>
      </c>
      <c r="M186" s="255">
        <f t="shared" si="39"/>
        <v>0</v>
      </c>
      <c r="N186" s="255">
        <f t="shared" si="39"/>
        <v>0</v>
      </c>
      <c r="O186" s="255">
        <f t="shared" si="39"/>
        <v>0</v>
      </c>
      <c r="P186" s="255">
        <f t="shared" si="39"/>
        <v>0</v>
      </c>
      <c r="Q186" s="255">
        <f t="shared" si="39"/>
        <v>0</v>
      </c>
      <c r="R186" s="255">
        <f t="shared" si="39"/>
        <v>0</v>
      </c>
      <c r="S186" s="255">
        <f t="shared" si="39"/>
        <v>0</v>
      </c>
      <c r="T186" s="255">
        <f t="shared" si="39"/>
        <v>0</v>
      </c>
      <c r="U186" s="255">
        <f t="shared" si="39"/>
        <v>0</v>
      </c>
      <c r="V186" s="255">
        <f t="shared" si="40"/>
        <v>0</v>
      </c>
      <c r="W186" s="255">
        <f t="shared" si="40"/>
        <v>0</v>
      </c>
      <c r="X186" s="255">
        <f t="shared" si="40"/>
        <v>0</v>
      </c>
      <c r="Y186" s="255">
        <f t="shared" si="40"/>
        <v>0</v>
      </c>
      <c r="Z186" s="255">
        <f t="shared" si="40"/>
        <v>0</v>
      </c>
      <c r="AA186" s="255">
        <f t="shared" si="40"/>
        <v>0</v>
      </c>
      <c r="AB186" s="255">
        <f t="shared" si="40"/>
        <v>0</v>
      </c>
      <c r="AC186" s="255">
        <f t="shared" si="40"/>
        <v>0</v>
      </c>
      <c r="AD186" s="255">
        <f t="shared" si="40"/>
        <v>0</v>
      </c>
      <c r="AE186" s="255">
        <f t="shared" si="40"/>
        <v>0</v>
      </c>
      <c r="AF186" s="255">
        <f t="shared" si="41"/>
        <v>0</v>
      </c>
      <c r="AG186" s="255">
        <f t="shared" si="41"/>
        <v>0</v>
      </c>
      <c r="AH186" s="255">
        <f t="shared" si="41"/>
        <v>0</v>
      </c>
      <c r="AI186" s="255">
        <f t="shared" si="41"/>
        <v>0</v>
      </c>
      <c r="AJ186" s="255">
        <f t="shared" si="41"/>
        <v>0</v>
      </c>
      <c r="AK186" s="255">
        <f t="shared" si="41"/>
        <v>0</v>
      </c>
      <c r="AL186" s="255">
        <f t="shared" si="41"/>
        <v>0</v>
      </c>
      <c r="AM186" s="255">
        <f t="shared" si="41"/>
        <v>0</v>
      </c>
      <c r="AN186" s="255">
        <f t="shared" si="41"/>
        <v>0</v>
      </c>
      <c r="AO186" s="255">
        <f t="shared" si="41"/>
        <v>0</v>
      </c>
      <c r="AP186" s="8"/>
    </row>
    <row r="187" spans="2:42" outlineLevel="2" x14ac:dyDescent="0.25">
      <c r="B187" s="8"/>
      <c r="C187" s="6" t="s">
        <v>113</v>
      </c>
      <c r="D187" s="8"/>
      <c r="E187" s="62" t="s">
        <v>118</v>
      </c>
      <c r="F187" s="8"/>
      <c r="G187" s="8"/>
      <c r="H187" s="57"/>
      <c r="I187" s="8"/>
      <c r="J187" s="70"/>
      <c r="K187" s="9"/>
      <c r="L187" s="255">
        <f t="shared" si="39"/>
        <v>0</v>
      </c>
      <c r="M187" s="255">
        <f t="shared" si="39"/>
        <v>0</v>
      </c>
      <c r="N187" s="255">
        <f t="shared" si="39"/>
        <v>0</v>
      </c>
      <c r="O187" s="255">
        <f t="shared" si="39"/>
        <v>0</v>
      </c>
      <c r="P187" s="255">
        <f t="shared" si="39"/>
        <v>0</v>
      </c>
      <c r="Q187" s="255">
        <f t="shared" si="39"/>
        <v>0</v>
      </c>
      <c r="R187" s="255">
        <f t="shared" si="39"/>
        <v>0</v>
      </c>
      <c r="S187" s="255">
        <f t="shared" si="39"/>
        <v>0</v>
      </c>
      <c r="T187" s="255">
        <f t="shared" si="39"/>
        <v>0</v>
      </c>
      <c r="U187" s="255">
        <f t="shared" si="39"/>
        <v>0</v>
      </c>
      <c r="V187" s="255">
        <f t="shared" si="40"/>
        <v>0</v>
      </c>
      <c r="W187" s="255">
        <f t="shared" si="40"/>
        <v>0</v>
      </c>
      <c r="X187" s="255">
        <f t="shared" si="40"/>
        <v>0</v>
      </c>
      <c r="Y187" s="255">
        <f t="shared" si="40"/>
        <v>0</v>
      </c>
      <c r="Z187" s="255">
        <f t="shared" si="40"/>
        <v>0</v>
      </c>
      <c r="AA187" s="255">
        <f t="shared" si="40"/>
        <v>0</v>
      </c>
      <c r="AB187" s="255">
        <f t="shared" si="40"/>
        <v>0</v>
      </c>
      <c r="AC187" s="255">
        <f t="shared" si="40"/>
        <v>0</v>
      </c>
      <c r="AD187" s="255">
        <f t="shared" si="40"/>
        <v>0</v>
      </c>
      <c r="AE187" s="255">
        <f t="shared" si="40"/>
        <v>0</v>
      </c>
      <c r="AF187" s="255">
        <f t="shared" si="41"/>
        <v>0</v>
      </c>
      <c r="AG187" s="255">
        <f t="shared" si="41"/>
        <v>0</v>
      </c>
      <c r="AH187" s="255">
        <f t="shared" si="41"/>
        <v>0</v>
      </c>
      <c r="AI187" s="255">
        <f t="shared" si="41"/>
        <v>0</v>
      </c>
      <c r="AJ187" s="255">
        <f t="shared" si="41"/>
        <v>0</v>
      </c>
      <c r="AK187" s="255">
        <f t="shared" si="41"/>
        <v>0</v>
      </c>
      <c r="AL187" s="255">
        <f t="shared" si="41"/>
        <v>0</v>
      </c>
      <c r="AM187" s="255">
        <f t="shared" si="41"/>
        <v>0</v>
      </c>
      <c r="AN187" s="255">
        <f t="shared" si="41"/>
        <v>0</v>
      </c>
      <c r="AO187" s="255">
        <f t="shared" si="41"/>
        <v>0</v>
      </c>
      <c r="AP187" s="8"/>
    </row>
    <row r="188" spans="2:42" ht="14.4" outlineLevel="2" x14ac:dyDescent="0.3">
      <c r="B188" s="8"/>
      <c r="C188" s="5"/>
      <c r="D188" s="8"/>
      <c r="E188" s="71"/>
      <c r="F188" s="8"/>
      <c r="G188" s="8"/>
      <c r="H188" s="8"/>
      <c r="I188" s="8"/>
      <c r="J188" s="8"/>
      <c r="K188" s="8"/>
      <c r="L188" s="256"/>
      <c r="M188" s="256"/>
      <c r="N188" s="256"/>
      <c r="O188" s="256"/>
      <c r="P188" s="256"/>
      <c r="Q188" s="256"/>
      <c r="R188" s="256"/>
      <c r="S188" s="256"/>
      <c r="T188" s="256"/>
      <c r="U188" s="256"/>
      <c r="V188" s="256"/>
      <c r="W188" s="256"/>
      <c r="X188" s="256"/>
      <c r="Y188" s="256"/>
      <c r="Z188" s="256"/>
      <c r="AA188" s="256"/>
      <c r="AB188" s="256"/>
      <c r="AC188" s="256"/>
      <c r="AD188" s="256"/>
      <c r="AE188" s="256"/>
      <c r="AF188" s="256"/>
      <c r="AG188" s="256"/>
      <c r="AH188" s="256"/>
      <c r="AI188" s="256"/>
      <c r="AJ188" s="256"/>
      <c r="AK188" s="256"/>
      <c r="AL188" s="256"/>
      <c r="AM188" s="256"/>
      <c r="AN188" s="256"/>
      <c r="AO188" s="256"/>
      <c r="AP188" s="8"/>
    </row>
    <row r="189" spans="2:42" ht="23.4" customHeight="1" outlineLevel="2" x14ac:dyDescent="0.25">
      <c r="B189" s="8"/>
      <c r="C189" s="59" t="s">
        <v>126</v>
      </c>
      <c r="D189" s="8"/>
      <c r="E189" s="32" t="s">
        <v>118</v>
      </c>
      <c r="F189" s="8"/>
      <c r="G189" s="8"/>
      <c r="H189" s="8"/>
      <c r="I189" s="8"/>
      <c r="J189" s="8"/>
      <c r="K189" s="8"/>
      <c r="L189" s="254">
        <f t="shared" ref="L189:AO189" si="42">SUM(L168:L187)</f>
        <v>0</v>
      </c>
      <c r="M189" s="254">
        <f t="shared" si="42"/>
        <v>0</v>
      </c>
      <c r="N189" s="254">
        <f t="shared" si="42"/>
        <v>0</v>
      </c>
      <c r="O189" s="254">
        <f t="shared" si="42"/>
        <v>0</v>
      </c>
      <c r="P189" s="254">
        <f t="shared" si="42"/>
        <v>0</v>
      </c>
      <c r="Q189" s="254">
        <f t="shared" si="42"/>
        <v>0</v>
      </c>
      <c r="R189" s="254">
        <f t="shared" si="42"/>
        <v>0</v>
      </c>
      <c r="S189" s="254">
        <f t="shared" si="42"/>
        <v>0</v>
      </c>
      <c r="T189" s="254">
        <f t="shared" si="42"/>
        <v>0</v>
      </c>
      <c r="U189" s="254">
        <f t="shared" si="42"/>
        <v>0</v>
      </c>
      <c r="V189" s="254">
        <f t="shared" si="42"/>
        <v>0</v>
      </c>
      <c r="W189" s="254">
        <f t="shared" si="42"/>
        <v>0</v>
      </c>
      <c r="X189" s="254">
        <f t="shared" si="42"/>
        <v>0</v>
      </c>
      <c r="Y189" s="254">
        <f t="shared" si="42"/>
        <v>0</v>
      </c>
      <c r="Z189" s="254">
        <f t="shared" si="42"/>
        <v>0</v>
      </c>
      <c r="AA189" s="254">
        <f t="shared" si="42"/>
        <v>0</v>
      </c>
      <c r="AB189" s="254">
        <f t="shared" si="42"/>
        <v>0</v>
      </c>
      <c r="AC189" s="254">
        <f t="shared" si="42"/>
        <v>0</v>
      </c>
      <c r="AD189" s="254">
        <f t="shared" si="42"/>
        <v>0</v>
      </c>
      <c r="AE189" s="254">
        <f t="shared" si="42"/>
        <v>0</v>
      </c>
      <c r="AF189" s="254">
        <f t="shared" si="42"/>
        <v>0</v>
      </c>
      <c r="AG189" s="254">
        <f t="shared" si="42"/>
        <v>0</v>
      </c>
      <c r="AH189" s="254">
        <f t="shared" si="42"/>
        <v>0</v>
      </c>
      <c r="AI189" s="254">
        <f t="shared" si="42"/>
        <v>0</v>
      </c>
      <c r="AJ189" s="254">
        <f t="shared" si="42"/>
        <v>0</v>
      </c>
      <c r="AK189" s="254">
        <f t="shared" si="42"/>
        <v>0</v>
      </c>
      <c r="AL189" s="254">
        <f t="shared" si="42"/>
        <v>0</v>
      </c>
      <c r="AM189" s="254">
        <f t="shared" si="42"/>
        <v>0</v>
      </c>
      <c r="AN189" s="254">
        <f t="shared" si="42"/>
        <v>0</v>
      </c>
      <c r="AO189" s="254">
        <f t="shared" si="42"/>
        <v>0</v>
      </c>
      <c r="AP189" s="8"/>
    </row>
    <row r="190" spans="2:42" x14ac:dyDescent="0.25">
      <c r="B190" s="8"/>
      <c r="C190" s="33"/>
      <c r="D190" s="8"/>
      <c r="E190" s="9"/>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c r="AN190" s="8"/>
      <c r="AO190" s="8"/>
      <c r="AP190" s="8"/>
    </row>
    <row r="191" spans="2:42" x14ac:dyDescent="0.25">
      <c r="E191" s="10"/>
    </row>
    <row r="192" spans="2:42" x14ac:dyDescent="0.25">
      <c r="E192" s="10"/>
    </row>
    <row r="193" spans="5:5" x14ac:dyDescent="0.25">
      <c r="E193" s="10"/>
    </row>
    <row r="194" spans="5:5" x14ac:dyDescent="0.25">
      <c r="E194" s="10"/>
    </row>
    <row r="195" spans="5:5" x14ac:dyDescent="0.25">
      <c r="E195" s="10"/>
    </row>
    <row r="196" spans="5:5" x14ac:dyDescent="0.25">
      <c r="E196" s="10"/>
    </row>
    <row r="197" spans="5:5" x14ac:dyDescent="0.25">
      <c r="E197" s="10"/>
    </row>
    <row r="198" spans="5:5" x14ac:dyDescent="0.25">
      <c r="E198" s="10"/>
    </row>
    <row r="199" spans="5:5" x14ac:dyDescent="0.25">
      <c r="E199" s="10"/>
    </row>
    <row r="200" spans="5:5" x14ac:dyDescent="0.25">
      <c r="E200" s="10"/>
    </row>
    <row r="201" spans="5:5" x14ac:dyDescent="0.25">
      <c r="E201" s="10"/>
    </row>
    <row r="202" spans="5:5" x14ac:dyDescent="0.25">
      <c r="E202" s="10"/>
    </row>
    <row r="203" spans="5:5" x14ac:dyDescent="0.25">
      <c r="E203" s="10"/>
    </row>
    <row r="204" spans="5:5" x14ac:dyDescent="0.25">
      <c r="E204" s="10"/>
    </row>
    <row r="205" spans="5:5" x14ac:dyDescent="0.25">
      <c r="E205" s="10"/>
    </row>
    <row r="206" spans="5:5" x14ac:dyDescent="0.25">
      <c r="E206" s="10"/>
    </row>
    <row r="207" spans="5:5" x14ac:dyDescent="0.25">
      <c r="E207" s="10"/>
    </row>
    <row r="208" spans="5:5" x14ac:dyDescent="0.25">
      <c r="E208" s="10"/>
    </row>
    <row r="209" spans="5:5" x14ac:dyDescent="0.25">
      <c r="E209" s="10"/>
    </row>
    <row r="210" spans="5:5" x14ac:dyDescent="0.25">
      <c r="E210" s="10"/>
    </row>
    <row r="211" spans="5:5" x14ac:dyDescent="0.25">
      <c r="E211" s="10"/>
    </row>
    <row r="212" spans="5:5" x14ac:dyDescent="0.25">
      <c r="E212" s="10"/>
    </row>
    <row r="213" spans="5:5" x14ac:dyDescent="0.25">
      <c r="E213" s="10"/>
    </row>
    <row r="214" spans="5:5" x14ac:dyDescent="0.25">
      <c r="E214" s="10"/>
    </row>
    <row r="215" spans="5:5" x14ac:dyDescent="0.25">
      <c r="E215" s="10"/>
    </row>
    <row r="216" spans="5:5" x14ac:dyDescent="0.25">
      <c r="E216" s="10"/>
    </row>
    <row r="217" spans="5:5" x14ac:dyDescent="0.25">
      <c r="E217" s="10"/>
    </row>
    <row r="218" spans="5:5" x14ac:dyDescent="0.25">
      <c r="E218" s="10"/>
    </row>
    <row r="219" spans="5:5" x14ac:dyDescent="0.25">
      <c r="E219" s="10"/>
    </row>
    <row r="220" spans="5:5" x14ac:dyDescent="0.25">
      <c r="E220" s="10"/>
    </row>
    <row r="221" spans="5:5" x14ac:dyDescent="0.25">
      <c r="E221" s="10"/>
    </row>
    <row r="222" spans="5:5" x14ac:dyDescent="0.25">
      <c r="E222" s="10"/>
    </row>
    <row r="223" spans="5:5" x14ac:dyDescent="0.25">
      <c r="E223" s="10"/>
    </row>
    <row r="224" spans="5:5" x14ac:dyDescent="0.25">
      <c r="E224" s="10"/>
    </row>
    <row r="225" spans="5:5" x14ac:dyDescent="0.25">
      <c r="E225" s="10"/>
    </row>
    <row r="226" spans="5:5" x14ac:dyDescent="0.25">
      <c r="E226" s="10"/>
    </row>
    <row r="227" spans="5:5" x14ac:dyDescent="0.25">
      <c r="E227" s="10"/>
    </row>
    <row r="228" spans="5:5" x14ac:dyDescent="0.25">
      <c r="E228" s="10"/>
    </row>
    <row r="229" spans="5:5" x14ac:dyDescent="0.25">
      <c r="E229" s="10"/>
    </row>
    <row r="230" spans="5:5" x14ac:dyDescent="0.25">
      <c r="E230" s="10"/>
    </row>
    <row r="231" spans="5:5" x14ac:dyDescent="0.25">
      <c r="E231" s="10"/>
    </row>
    <row r="232" spans="5:5" x14ac:dyDescent="0.25">
      <c r="E232" s="10"/>
    </row>
    <row r="233" spans="5:5" x14ac:dyDescent="0.25">
      <c r="E233" s="10"/>
    </row>
    <row r="234" spans="5:5" x14ac:dyDescent="0.25">
      <c r="E234" s="10"/>
    </row>
    <row r="235" spans="5:5" x14ac:dyDescent="0.25">
      <c r="E235" s="10"/>
    </row>
    <row r="236" spans="5:5" x14ac:dyDescent="0.25">
      <c r="E236" s="10"/>
    </row>
    <row r="237" spans="5:5" x14ac:dyDescent="0.25">
      <c r="E237" s="10"/>
    </row>
    <row r="238" spans="5:5" x14ac:dyDescent="0.25">
      <c r="E238" s="10"/>
    </row>
    <row r="239" spans="5:5" x14ac:dyDescent="0.25">
      <c r="E239" s="10"/>
    </row>
    <row r="240" spans="5:5" x14ac:dyDescent="0.25">
      <c r="E240" s="10"/>
    </row>
    <row r="241" spans="5:5" x14ac:dyDescent="0.25">
      <c r="E241" s="10"/>
    </row>
    <row r="242" spans="5:5" x14ac:dyDescent="0.25">
      <c r="E242" s="10"/>
    </row>
    <row r="243" spans="5:5" x14ac:dyDescent="0.25">
      <c r="E243" s="10"/>
    </row>
    <row r="244" spans="5:5" x14ac:dyDescent="0.25">
      <c r="E244" s="10"/>
    </row>
    <row r="245" spans="5:5" x14ac:dyDescent="0.25">
      <c r="E245" s="10"/>
    </row>
    <row r="246" spans="5:5" x14ac:dyDescent="0.25">
      <c r="E246" s="10"/>
    </row>
    <row r="247" spans="5:5" x14ac:dyDescent="0.25">
      <c r="E247" s="10"/>
    </row>
    <row r="248" spans="5:5" x14ac:dyDescent="0.25">
      <c r="E248" s="10"/>
    </row>
    <row r="249" spans="5:5" x14ac:dyDescent="0.25">
      <c r="E249" s="10"/>
    </row>
    <row r="250" spans="5:5" x14ac:dyDescent="0.25">
      <c r="E250" s="10"/>
    </row>
    <row r="251" spans="5:5" x14ac:dyDescent="0.25">
      <c r="E251" s="10"/>
    </row>
    <row r="252" spans="5:5" x14ac:dyDescent="0.25">
      <c r="E252" s="10"/>
    </row>
    <row r="253" spans="5:5" x14ac:dyDescent="0.25">
      <c r="E253" s="10"/>
    </row>
    <row r="254" spans="5:5" x14ac:dyDescent="0.25">
      <c r="E254" s="10"/>
    </row>
    <row r="255" spans="5:5" x14ac:dyDescent="0.25">
      <c r="E255" s="10"/>
    </row>
    <row r="256" spans="5:5" x14ac:dyDescent="0.25">
      <c r="E256" s="10"/>
    </row>
    <row r="257" spans="5:5" x14ac:dyDescent="0.25">
      <c r="E257" s="10"/>
    </row>
    <row r="258" spans="5:5" x14ac:dyDescent="0.25">
      <c r="E258" s="10"/>
    </row>
    <row r="259" spans="5:5" x14ac:dyDescent="0.25">
      <c r="E259" s="10"/>
    </row>
    <row r="260" spans="5:5" x14ac:dyDescent="0.25">
      <c r="E260" s="10"/>
    </row>
    <row r="261" spans="5:5" x14ac:dyDescent="0.25">
      <c r="E261" s="10"/>
    </row>
    <row r="262" spans="5:5" x14ac:dyDescent="0.25">
      <c r="E262" s="10"/>
    </row>
    <row r="263" spans="5:5" x14ac:dyDescent="0.25">
      <c r="E263" s="10"/>
    </row>
    <row r="264" spans="5:5" x14ac:dyDescent="0.25">
      <c r="E264" s="10"/>
    </row>
    <row r="265" spans="5:5" x14ac:dyDescent="0.25">
      <c r="E265" s="10"/>
    </row>
    <row r="266" spans="5:5" x14ac:dyDescent="0.25">
      <c r="E266" s="10"/>
    </row>
    <row r="267" spans="5:5" x14ac:dyDescent="0.25">
      <c r="E267" s="10"/>
    </row>
    <row r="268" spans="5:5" x14ac:dyDescent="0.25">
      <c r="E268" s="10"/>
    </row>
    <row r="269" spans="5:5" x14ac:dyDescent="0.25">
      <c r="E269" s="10"/>
    </row>
    <row r="270" spans="5:5" x14ac:dyDescent="0.25">
      <c r="E270" s="10"/>
    </row>
    <row r="271" spans="5:5" x14ac:dyDescent="0.25">
      <c r="E271" s="10"/>
    </row>
    <row r="272" spans="5:5" x14ac:dyDescent="0.25">
      <c r="E272" s="10"/>
    </row>
    <row r="273" spans="5:5" x14ac:dyDescent="0.25">
      <c r="E273" s="10"/>
    </row>
    <row r="274" spans="5:5" x14ac:dyDescent="0.25">
      <c r="E274" s="10"/>
    </row>
    <row r="275" spans="5:5" x14ac:dyDescent="0.25">
      <c r="E275" s="10"/>
    </row>
    <row r="276" spans="5:5" x14ac:dyDescent="0.25">
      <c r="E276" s="10"/>
    </row>
    <row r="277" spans="5:5" x14ac:dyDescent="0.25">
      <c r="E277" s="10"/>
    </row>
    <row r="278" spans="5:5" x14ac:dyDescent="0.25">
      <c r="E278" s="10"/>
    </row>
    <row r="279" spans="5:5" x14ac:dyDescent="0.25">
      <c r="E279" s="10"/>
    </row>
    <row r="280" spans="5:5" x14ac:dyDescent="0.25">
      <c r="E280" s="10"/>
    </row>
    <row r="281" spans="5:5" x14ac:dyDescent="0.25">
      <c r="E281" s="10"/>
    </row>
    <row r="282" spans="5:5" x14ac:dyDescent="0.25">
      <c r="E282" s="10"/>
    </row>
    <row r="283" spans="5:5" x14ac:dyDescent="0.25">
      <c r="E283" s="10"/>
    </row>
    <row r="284" spans="5:5" x14ac:dyDescent="0.25">
      <c r="E284" s="10"/>
    </row>
    <row r="285" spans="5:5" x14ac:dyDescent="0.25">
      <c r="E285" s="10"/>
    </row>
    <row r="286" spans="5:5" x14ac:dyDescent="0.25">
      <c r="E286" s="10"/>
    </row>
    <row r="287" spans="5:5" x14ac:dyDescent="0.25">
      <c r="E287" s="10"/>
    </row>
    <row r="288" spans="5:5" x14ac:dyDescent="0.25">
      <c r="E288" s="10"/>
    </row>
    <row r="289" spans="5:5" x14ac:dyDescent="0.25">
      <c r="E289" s="10"/>
    </row>
    <row r="290" spans="5:5" x14ac:dyDescent="0.25">
      <c r="E290" s="10"/>
    </row>
    <row r="291" spans="5:5" x14ac:dyDescent="0.25">
      <c r="E291" s="10"/>
    </row>
    <row r="292" spans="5:5" x14ac:dyDescent="0.25">
      <c r="E292" s="10"/>
    </row>
    <row r="293" spans="5:5" x14ac:dyDescent="0.25">
      <c r="E293" s="10"/>
    </row>
    <row r="294" spans="5:5" x14ac:dyDescent="0.25">
      <c r="E294" s="10"/>
    </row>
    <row r="295" spans="5:5" x14ac:dyDescent="0.25">
      <c r="E295" s="10"/>
    </row>
    <row r="296" spans="5:5" x14ac:dyDescent="0.25">
      <c r="E296" s="10"/>
    </row>
    <row r="297" spans="5:5" x14ac:dyDescent="0.25">
      <c r="E297" s="10"/>
    </row>
    <row r="298" spans="5:5" x14ac:dyDescent="0.25">
      <c r="E298" s="10"/>
    </row>
    <row r="299" spans="5:5" x14ac:dyDescent="0.25">
      <c r="E299" s="10"/>
    </row>
    <row r="300" spans="5:5" x14ac:dyDescent="0.25">
      <c r="E300" s="10"/>
    </row>
    <row r="301" spans="5:5" x14ac:dyDescent="0.25">
      <c r="E301" s="10"/>
    </row>
    <row r="302" spans="5:5" x14ac:dyDescent="0.25">
      <c r="E302" s="10"/>
    </row>
    <row r="303" spans="5:5" x14ac:dyDescent="0.25">
      <c r="E303" s="10"/>
    </row>
    <row r="304" spans="5:5" x14ac:dyDescent="0.25">
      <c r="E304" s="10"/>
    </row>
    <row r="305" spans="5:5" x14ac:dyDescent="0.25">
      <c r="E305" s="10"/>
    </row>
    <row r="306" spans="5:5" x14ac:dyDescent="0.25">
      <c r="E306" s="10"/>
    </row>
    <row r="307" spans="5:5" x14ac:dyDescent="0.25">
      <c r="E307" s="10"/>
    </row>
    <row r="308" spans="5:5" x14ac:dyDescent="0.25">
      <c r="E308" s="10"/>
    </row>
    <row r="309" spans="5:5" x14ac:dyDescent="0.25">
      <c r="E309" s="10"/>
    </row>
    <row r="310" spans="5:5" x14ac:dyDescent="0.25">
      <c r="E310" s="10"/>
    </row>
    <row r="311" spans="5:5" x14ac:dyDescent="0.25">
      <c r="E311" s="10"/>
    </row>
    <row r="312" spans="5:5" x14ac:dyDescent="0.25">
      <c r="E312" s="10"/>
    </row>
    <row r="313" spans="5:5" x14ac:dyDescent="0.25">
      <c r="E313" s="10"/>
    </row>
    <row r="314" spans="5:5" x14ac:dyDescent="0.25">
      <c r="E314" s="10"/>
    </row>
    <row r="315" spans="5:5" x14ac:dyDescent="0.25">
      <c r="E315" s="10"/>
    </row>
    <row r="316" spans="5:5" x14ac:dyDescent="0.25">
      <c r="E316" s="10"/>
    </row>
    <row r="317" spans="5:5" x14ac:dyDescent="0.25">
      <c r="E317" s="10"/>
    </row>
    <row r="318" spans="5:5" x14ac:dyDescent="0.25">
      <c r="E318" s="10"/>
    </row>
    <row r="319" spans="5:5" x14ac:dyDescent="0.25">
      <c r="E319" s="10"/>
    </row>
    <row r="320" spans="5:5" x14ac:dyDescent="0.25">
      <c r="E320" s="10"/>
    </row>
    <row r="321" spans="5:5" x14ac:dyDescent="0.25">
      <c r="E321" s="10"/>
    </row>
    <row r="322" spans="5:5" x14ac:dyDescent="0.25">
      <c r="E322" s="10"/>
    </row>
    <row r="323" spans="5:5" x14ac:dyDescent="0.25">
      <c r="E323" s="10"/>
    </row>
    <row r="324" spans="5:5" x14ac:dyDescent="0.25">
      <c r="E324" s="10"/>
    </row>
    <row r="325" spans="5:5" x14ac:dyDescent="0.25">
      <c r="E325" s="10"/>
    </row>
    <row r="326" spans="5:5" x14ac:dyDescent="0.25">
      <c r="E326" s="10"/>
    </row>
    <row r="327" spans="5:5" x14ac:dyDescent="0.25">
      <c r="E327" s="10"/>
    </row>
    <row r="328" spans="5:5" x14ac:dyDescent="0.25">
      <c r="E328" s="10"/>
    </row>
    <row r="329" spans="5:5" x14ac:dyDescent="0.25">
      <c r="E329" s="10"/>
    </row>
    <row r="330" spans="5:5" x14ac:dyDescent="0.25">
      <c r="E330" s="10"/>
    </row>
    <row r="331" spans="5:5" x14ac:dyDescent="0.25">
      <c r="E331" s="10"/>
    </row>
    <row r="332" spans="5:5" x14ac:dyDescent="0.25">
      <c r="E332" s="10"/>
    </row>
    <row r="333" spans="5:5" x14ac:dyDescent="0.25">
      <c r="E333" s="10"/>
    </row>
    <row r="334" spans="5:5" x14ac:dyDescent="0.25">
      <c r="E334" s="10"/>
    </row>
    <row r="335" spans="5:5" x14ac:dyDescent="0.25">
      <c r="E335" s="10"/>
    </row>
    <row r="336" spans="5:5" x14ac:dyDescent="0.25">
      <c r="E336" s="10"/>
    </row>
    <row r="337" spans="5:5" x14ac:dyDescent="0.25">
      <c r="E337" s="10"/>
    </row>
    <row r="338" spans="5:5" x14ac:dyDescent="0.25">
      <c r="E338" s="10"/>
    </row>
    <row r="339" spans="5:5" x14ac:dyDescent="0.25">
      <c r="E339" s="10"/>
    </row>
    <row r="340" spans="5:5" x14ac:dyDescent="0.25">
      <c r="E340" s="10"/>
    </row>
    <row r="341" spans="5:5" x14ac:dyDescent="0.25">
      <c r="E341" s="10"/>
    </row>
    <row r="342" spans="5:5" x14ac:dyDescent="0.25">
      <c r="E342" s="10"/>
    </row>
    <row r="343" spans="5:5" x14ac:dyDescent="0.25">
      <c r="E343" s="10"/>
    </row>
    <row r="344" spans="5:5" x14ac:dyDescent="0.25">
      <c r="E344" s="10"/>
    </row>
    <row r="345" spans="5:5" x14ac:dyDescent="0.25">
      <c r="E345" s="10"/>
    </row>
    <row r="346" spans="5:5" x14ac:dyDescent="0.25">
      <c r="E346" s="10"/>
    </row>
    <row r="347" spans="5:5" x14ac:dyDescent="0.25">
      <c r="E347" s="10"/>
    </row>
    <row r="348" spans="5:5" x14ac:dyDescent="0.25">
      <c r="E348" s="10"/>
    </row>
    <row r="349" spans="5:5" x14ac:dyDescent="0.25">
      <c r="E349" s="10"/>
    </row>
    <row r="350" spans="5:5" x14ac:dyDescent="0.25">
      <c r="E350" s="10"/>
    </row>
    <row r="351" spans="5:5" x14ac:dyDescent="0.25">
      <c r="E351" s="10"/>
    </row>
    <row r="352" spans="5:5" x14ac:dyDescent="0.25">
      <c r="E352" s="10"/>
    </row>
    <row r="353" spans="5:5" x14ac:dyDescent="0.25">
      <c r="E353" s="10"/>
    </row>
    <row r="354" spans="5:5" x14ac:dyDescent="0.25">
      <c r="E354" s="10"/>
    </row>
    <row r="355" spans="5:5" x14ac:dyDescent="0.25">
      <c r="E355" s="10"/>
    </row>
    <row r="356" spans="5:5" x14ac:dyDescent="0.25">
      <c r="E356" s="10"/>
    </row>
    <row r="357" spans="5:5" x14ac:dyDescent="0.25">
      <c r="E357" s="10"/>
    </row>
    <row r="358" spans="5:5" x14ac:dyDescent="0.25">
      <c r="E358" s="10"/>
    </row>
    <row r="359" spans="5:5" x14ac:dyDescent="0.25">
      <c r="E359" s="10"/>
    </row>
    <row r="360" spans="5:5" x14ac:dyDescent="0.25">
      <c r="E360" s="10"/>
    </row>
    <row r="361" spans="5:5" x14ac:dyDescent="0.25">
      <c r="E361" s="10"/>
    </row>
    <row r="362" spans="5:5" x14ac:dyDescent="0.25">
      <c r="E362" s="10"/>
    </row>
    <row r="363" spans="5:5" x14ac:dyDescent="0.25">
      <c r="E363" s="10"/>
    </row>
    <row r="364" spans="5:5" x14ac:dyDescent="0.25">
      <c r="E364" s="10"/>
    </row>
    <row r="365" spans="5:5" x14ac:dyDescent="0.25">
      <c r="E365" s="10"/>
    </row>
    <row r="366" spans="5:5" x14ac:dyDescent="0.25">
      <c r="E366" s="10"/>
    </row>
    <row r="367" spans="5:5" x14ac:dyDescent="0.25">
      <c r="E367" s="10"/>
    </row>
    <row r="368" spans="5:5" x14ac:dyDescent="0.25">
      <c r="E368" s="10"/>
    </row>
    <row r="369" spans="5:5" x14ac:dyDescent="0.25">
      <c r="E369" s="10"/>
    </row>
    <row r="370" spans="5:5" x14ac:dyDescent="0.25">
      <c r="E370" s="10"/>
    </row>
    <row r="371" spans="5:5" x14ac:dyDescent="0.25">
      <c r="E371" s="10"/>
    </row>
    <row r="372" spans="5:5" x14ac:dyDescent="0.25">
      <c r="E372" s="10"/>
    </row>
    <row r="373" spans="5:5" x14ac:dyDescent="0.25">
      <c r="E373" s="10"/>
    </row>
    <row r="374" spans="5:5" x14ac:dyDescent="0.25">
      <c r="E374" s="10"/>
    </row>
    <row r="375" spans="5:5" x14ac:dyDescent="0.25">
      <c r="E375" s="10"/>
    </row>
    <row r="376" spans="5:5" x14ac:dyDescent="0.25">
      <c r="E376" s="10"/>
    </row>
    <row r="377" spans="5:5" x14ac:dyDescent="0.25">
      <c r="E377" s="10"/>
    </row>
    <row r="378" spans="5:5" x14ac:dyDescent="0.25">
      <c r="E378" s="10"/>
    </row>
    <row r="379" spans="5:5" x14ac:dyDescent="0.25">
      <c r="E379" s="10"/>
    </row>
    <row r="380" spans="5:5" x14ac:dyDescent="0.25">
      <c r="E380" s="10"/>
    </row>
    <row r="381" spans="5:5" x14ac:dyDescent="0.25">
      <c r="E381" s="10"/>
    </row>
    <row r="382" spans="5:5" x14ac:dyDescent="0.25">
      <c r="E382" s="10"/>
    </row>
    <row r="383" spans="5:5" x14ac:dyDescent="0.25">
      <c r="E383" s="10"/>
    </row>
    <row r="384" spans="5:5" x14ac:dyDescent="0.25">
      <c r="E384" s="10"/>
    </row>
    <row r="385" spans="5:5" x14ac:dyDescent="0.25">
      <c r="E385" s="10"/>
    </row>
    <row r="386" spans="5:5" x14ac:dyDescent="0.25">
      <c r="E386" s="10"/>
    </row>
    <row r="387" spans="5:5" x14ac:dyDescent="0.25">
      <c r="E387" s="10"/>
    </row>
    <row r="388" spans="5:5" x14ac:dyDescent="0.25">
      <c r="E388" s="10"/>
    </row>
    <row r="389" spans="5:5" x14ac:dyDescent="0.25">
      <c r="E389" s="10"/>
    </row>
    <row r="390" spans="5:5" x14ac:dyDescent="0.25">
      <c r="E390" s="10"/>
    </row>
    <row r="391" spans="5:5" x14ac:dyDescent="0.25">
      <c r="E391" s="10"/>
    </row>
    <row r="392" spans="5:5" x14ac:dyDescent="0.25">
      <c r="E392" s="10"/>
    </row>
    <row r="393" spans="5:5" x14ac:dyDescent="0.25">
      <c r="E393" s="10"/>
    </row>
    <row r="394" spans="5:5" x14ac:dyDescent="0.25">
      <c r="E394" s="10"/>
    </row>
    <row r="395" spans="5:5" x14ac:dyDescent="0.25">
      <c r="E395" s="10"/>
    </row>
    <row r="396" spans="5:5" x14ac:dyDescent="0.25">
      <c r="E396" s="10"/>
    </row>
    <row r="397" spans="5:5" x14ac:dyDescent="0.25">
      <c r="E397" s="10"/>
    </row>
    <row r="398" spans="5:5" x14ac:dyDescent="0.25">
      <c r="E398" s="10"/>
    </row>
    <row r="399" spans="5:5" x14ac:dyDescent="0.25">
      <c r="E399" s="10"/>
    </row>
    <row r="400" spans="5:5" x14ac:dyDescent="0.25">
      <c r="E400" s="10"/>
    </row>
    <row r="401" spans="5:5" x14ac:dyDescent="0.25">
      <c r="E401" s="10"/>
    </row>
    <row r="402" spans="5:5" x14ac:dyDescent="0.25">
      <c r="E402" s="10"/>
    </row>
    <row r="403" spans="5:5" x14ac:dyDescent="0.25">
      <c r="E403" s="10"/>
    </row>
    <row r="404" spans="5:5" x14ac:dyDescent="0.25">
      <c r="E404" s="10"/>
    </row>
    <row r="405" spans="5:5" x14ac:dyDescent="0.25">
      <c r="E405" s="10"/>
    </row>
    <row r="406" spans="5:5" x14ac:dyDescent="0.25">
      <c r="E406" s="10"/>
    </row>
    <row r="407" spans="5:5" x14ac:dyDescent="0.25">
      <c r="E407" s="10"/>
    </row>
    <row r="408" spans="5:5" x14ac:dyDescent="0.25">
      <c r="E408" s="10"/>
    </row>
    <row r="409" spans="5:5" x14ac:dyDescent="0.25">
      <c r="E409" s="10"/>
    </row>
    <row r="410" spans="5:5" x14ac:dyDescent="0.25">
      <c r="E410" s="10"/>
    </row>
    <row r="411" spans="5:5" x14ac:dyDescent="0.25">
      <c r="E411" s="10"/>
    </row>
    <row r="412" spans="5:5" x14ac:dyDescent="0.25">
      <c r="E412" s="10"/>
    </row>
    <row r="413" spans="5:5" x14ac:dyDescent="0.25">
      <c r="E413" s="10"/>
    </row>
    <row r="414" spans="5:5" x14ac:dyDescent="0.25">
      <c r="E414" s="10"/>
    </row>
    <row r="415" spans="5:5" x14ac:dyDescent="0.25">
      <c r="E415" s="10"/>
    </row>
    <row r="416" spans="5:5" x14ac:dyDescent="0.25">
      <c r="E416" s="10"/>
    </row>
    <row r="417" spans="5:5" x14ac:dyDescent="0.25">
      <c r="E417" s="10"/>
    </row>
    <row r="418" spans="5:5" x14ac:dyDescent="0.25">
      <c r="E418" s="10"/>
    </row>
    <row r="419" spans="5:5" x14ac:dyDescent="0.25">
      <c r="E419" s="10"/>
    </row>
    <row r="420" spans="5:5" x14ac:dyDescent="0.25">
      <c r="E420" s="10"/>
    </row>
    <row r="421" spans="5:5" x14ac:dyDescent="0.25">
      <c r="E421" s="10"/>
    </row>
    <row r="422" spans="5:5" x14ac:dyDescent="0.25">
      <c r="E422" s="10"/>
    </row>
    <row r="423" spans="5:5" x14ac:dyDescent="0.25">
      <c r="E423" s="10"/>
    </row>
    <row r="424" spans="5:5" x14ac:dyDescent="0.25">
      <c r="E424" s="10"/>
    </row>
    <row r="425" spans="5:5" x14ac:dyDescent="0.25">
      <c r="E425" s="10"/>
    </row>
    <row r="426" spans="5:5" x14ac:dyDescent="0.25">
      <c r="E426" s="10"/>
    </row>
    <row r="427" spans="5:5" x14ac:dyDescent="0.25">
      <c r="E427" s="10"/>
    </row>
    <row r="428" spans="5:5" x14ac:dyDescent="0.25">
      <c r="E428" s="10"/>
    </row>
    <row r="429" spans="5:5" x14ac:dyDescent="0.25">
      <c r="E429" s="10"/>
    </row>
    <row r="430" spans="5:5" x14ac:dyDescent="0.25">
      <c r="E430" s="10"/>
    </row>
    <row r="431" spans="5:5" x14ac:dyDescent="0.25">
      <c r="E431" s="10"/>
    </row>
    <row r="432" spans="5:5" x14ac:dyDescent="0.25">
      <c r="E432" s="10"/>
    </row>
    <row r="433" spans="5:5" x14ac:dyDescent="0.25">
      <c r="E433" s="10"/>
    </row>
    <row r="434" spans="5:5" x14ac:dyDescent="0.25">
      <c r="E434" s="10"/>
    </row>
    <row r="435" spans="5:5" x14ac:dyDescent="0.25">
      <c r="E435" s="10"/>
    </row>
    <row r="436" spans="5:5" x14ac:dyDescent="0.25">
      <c r="E436" s="10"/>
    </row>
    <row r="437" spans="5:5" x14ac:dyDescent="0.25">
      <c r="E437" s="10"/>
    </row>
    <row r="438" spans="5:5" x14ac:dyDescent="0.25">
      <c r="E438" s="10"/>
    </row>
    <row r="439" spans="5:5" x14ac:dyDescent="0.25">
      <c r="E439" s="10"/>
    </row>
    <row r="440" spans="5:5" x14ac:dyDescent="0.25">
      <c r="E440" s="10"/>
    </row>
    <row r="441" spans="5:5" x14ac:dyDescent="0.25">
      <c r="E441" s="10"/>
    </row>
    <row r="442" spans="5:5" x14ac:dyDescent="0.25">
      <c r="E442" s="10"/>
    </row>
    <row r="443" spans="5:5" x14ac:dyDescent="0.25">
      <c r="E443" s="10"/>
    </row>
    <row r="444" spans="5:5" x14ac:dyDescent="0.25">
      <c r="E444" s="10"/>
    </row>
    <row r="445" spans="5:5" x14ac:dyDescent="0.25">
      <c r="E445" s="10"/>
    </row>
    <row r="446" spans="5:5" x14ac:dyDescent="0.25">
      <c r="E446" s="10"/>
    </row>
    <row r="447" spans="5:5" x14ac:dyDescent="0.25">
      <c r="E447" s="10"/>
    </row>
    <row r="448" spans="5:5" x14ac:dyDescent="0.25">
      <c r="E448" s="10"/>
    </row>
    <row r="449" spans="5:5" x14ac:dyDescent="0.25">
      <c r="E449" s="10"/>
    </row>
    <row r="450" spans="5:5" x14ac:dyDescent="0.25">
      <c r="E450" s="10"/>
    </row>
  </sheetData>
  <sheetProtection formatCells="0" formatColumns="0" formatRows="0" insertColumns="0" insertRows="0" insertHyperlinks="0" deleteColumns="0" deleteRows="0" sort="0" autoFilter="0" pivotTables="0"/>
  <dataConsolidate/>
  <mergeCells count="9">
    <mergeCell ref="C165:I165"/>
    <mergeCell ref="C8:K8"/>
    <mergeCell ref="C11:K11"/>
    <mergeCell ref="E18:K18"/>
    <mergeCell ref="E20:K20"/>
    <mergeCell ref="C126:I126"/>
    <mergeCell ref="C136:I136"/>
    <mergeCell ref="C124:F124"/>
    <mergeCell ref="C94:F94"/>
  </mergeCells>
  <conditionalFormatting sqref="H71:I71 H87:I87">
    <cfRule type="cellIs" dxfId="11" priority="4" operator="equal">
      <formula>"OK"</formula>
    </cfRule>
    <cfRule type="cellIs" dxfId="10" priority="6" operator="equal">
      <formula>"ERROR"</formula>
    </cfRule>
  </conditionalFormatting>
  <conditionalFormatting sqref="L127:L130">
    <cfRule type="cellIs" dxfId="9" priority="2" operator="equal">
      <formula>"Implementare"</formula>
    </cfRule>
  </conditionalFormatting>
  <dataValidations count="1">
    <dataValidation type="list" allowBlank="1" showInputMessage="1" showErrorMessage="1" sqref="E22" xr:uid="{00000000-0002-0000-0100-000000000000}">
      <formula1>$G$22:$G$23</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68"/>
  <sheetViews>
    <sheetView topLeftCell="A141" zoomScale="70" zoomScaleNormal="70" workbookViewId="0">
      <selection activeCell="G158" sqref="G158"/>
    </sheetView>
  </sheetViews>
  <sheetFormatPr defaultColWidth="8.88671875" defaultRowHeight="13.8" x14ac:dyDescent="0.25"/>
  <cols>
    <col min="1" max="2" width="5.5546875" style="80" customWidth="1"/>
    <col min="3" max="3" width="16" style="80" customWidth="1"/>
    <col min="4" max="4" width="11.33203125" style="80" customWidth="1"/>
    <col min="5" max="5" width="64" style="80" customWidth="1"/>
    <col min="6" max="6" width="25" style="80" customWidth="1"/>
    <col min="7" max="12" width="20.6640625" style="80" customWidth="1"/>
    <col min="13" max="13" width="6.6640625" style="80" customWidth="1"/>
    <col min="14" max="14" width="3.33203125" style="80" customWidth="1"/>
    <col min="15" max="15" width="6.6640625" style="80" customWidth="1"/>
    <col min="16" max="16" width="18.109375" style="105" customWidth="1"/>
    <col min="17" max="17" width="5.88671875" style="80" customWidth="1"/>
    <col min="18" max="18" width="3.109375" style="80" customWidth="1"/>
    <col min="19" max="19" width="5.88671875" style="80" customWidth="1"/>
    <col min="20" max="20" width="26.5546875" style="80" customWidth="1"/>
    <col min="21" max="21" width="23.33203125" style="80" customWidth="1"/>
    <col min="22" max="22" width="29.5546875" style="80" customWidth="1"/>
    <col min="23" max="23" width="26" style="80" customWidth="1"/>
    <col min="24" max="24" width="31.33203125" style="80" customWidth="1"/>
    <col min="25" max="25" width="8.88671875" style="80"/>
    <col min="26" max="26" width="5.33203125" style="80" customWidth="1"/>
    <col min="27" max="16384" width="8.88671875" style="80"/>
  </cols>
  <sheetData>
    <row r="1" spans="2:26" x14ac:dyDescent="0.25">
      <c r="P1" s="80"/>
    </row>
    <row r="2" spans="2:26" ht="8.4" customHeight="1" x14ac:dyDescent="0.25">
      <c r="B2" s="8"/>
      <c r="C2" s="8"/>
      <c r="D2" s="8"/>
      <c r="E2" s="8"/>
      <c r="F2" s="8"/>
      <c r="G2" s="8"/>
      <c r="H2" s="8"/>
      <c r="I2" s="8"/>
      <c r="J2" s="8"/>
      <c r="K2" s="8"/>
      <c r="L2" s="8"/>
      <c r="M2" s="8"/>
      <c r="P2" s="80"/>
    </row>
    <row r="3" spans="2:26" ht="8.4" customHeight="1" thickBot="1" x14ac:dyDescent="0.3">
      <c r="B3" s="8"/>
      <c r="C3" s="8"/>
      <c r="D3" s="8"/>
      <c r="E3" s="8"/>
      <c r="F3" s="8"/>
      <c r="G3" s="8"/>
      <c r="H3" s="8"/>
      <c r="I3" s="8"/>
      <c r="J3" s="8"/>
      <c r="K3" s="8"/>
      <c r="L3" s="8"/>
      <c r="M3" s="8"/>
      <c r="P3" s="80"/>
    </row>
    <row r="4" spans="2:26" ht="14.4" customHeight="1" x14ac:dyDescent="0.25">
      <c r="B4" s="8"/>
      <c r="C4" s="11" t="s">
        <v>357</v>
      </c>
      <c r="D4" s="81"/>
      <c r="E4" s="81"/>
      <c r="F4" s="148"/>
      <c r="G4" s="149"/>
      <c r="H4" s="149"/>
      <c r="I4" s="150"/>
      <c r="J4" s="14"/>
      <c r="K4" s="14"/>
      <c r="L4" s="14"/>
      <c r="M4" s="8"/>
      <c r="P4" s="80"/>
    </row>
    <row r="5" spans="2:26" ht="14.4" customHeight="1" x14ac:dyDescent="0.25">
      <c r="B5" s="8"/>
      <c r="C5" s="12" t="s">
        <v>377</v>
      </c>
      <c r="D5" s="14"/>
      <c r="E5" s="14"/>
      <c r="F5" s="9"/>
      <c r="G5" s="8"/>
      <c r="H5" s="8"/>
      <c r="I5" s="151"/>
      <c r="J5" s="14"/>
      <c r="K5" s="14"/>
      <c r="L5" s="14"/>
      <c r="M5" s="8"/>
      <c r="P5" s="80"/>
    </row>
    <row r="6" spans="2:26" ht="14.4" customHeight="1" thickBot="1" x14ac:dyDescent="0.3">
      <c r="B6" s="8"/>
      <c r="C6" s="13" t="s">
        <v>378</v>
      </c>
      <c r="D6" s="82"/>
      <c r="E6" s="82"/>
      <c r="F6" s="152"/>
      <c r="G6" s="153"/>
      <c r="H6" s="153"/>
      <c r="I6" s="154"/>
      <c r="J6" s="14"/>
      <c r="K6" s="14"/>
      <c r="L6" s="14"/>
      <c r="M6" s="8"/>
      <c r="P6" s="80"/>
    </row>
    <row r="7" spans="2:26" x14ac:dyDescent="0.25">
      <c r="B7" s="8"/>
      <c r="C7" s="8"/>
      <c r="D7" s="8"/>
      <c r="E7" s="8"/>
      <c r="F7" s="8"/>
      <c r="G7" s="8"/>
      <c r="H7" s="8"/>
      <c r="I7" s="8"/>
      <c r="J7" s="8"/>
      <c r="K7" s="8"/>
      <c r="L7" s="8"/>
      <c r="M7" s="8"/>
      <c r="P7" s="80"/>
    </row>
    <row r="8" spans="2:26" x14ac:dyDescent="0.25">
      <c r="P8" s="80"/>
    </row>
    <row r="9" spans="2:26" x14ac:dyDescent="0.25">
      <c r="P9" s="80"/>
    </row>
    <row r="10" spans="2:26" x14ac:dyDescent="0.25">
      <c r="B10" s="8"/>
      <c r="C10" s="8"/>
      <c r="D10" s="8"/>
      <c r="E10" s="8"/>
      <c r="F10" s="8"/>
      <c r="G10" s="8"/>
      <c r="H10" s="8"/>
      <c r="I10" s="8"/>
      <c r="J10" s="8"/>
      <c r="K10" s="8"/>
      <c r="L10" s="8"/>
      <c r="M10" s="8"/>
      <c r="O10" s="8"/>
      <c r="P10" s="14"/>
      <c r="Q10" s="8"/>
      <c r="S10" s="8"/>
      <c r="T10" s="8"/>
      <c r="U10" s="8"/>
      <c r="V10" s="8"/>
      <c r="W10" s="8"/>
      <c r="X10" s="8"/>
      <c r="Y10" s="8"/>
      <c r="Z10" s="8"/>
    </row>
    <row r="11" spans="2:26" ht="14.4" thickBot="1" x14ac:dyDescent="0.3">
      <c r="B11" s="8"/>
      <c r="C11" s="8"/>
      <c r="D11" s="8"/>
      <c r="E11" s="8"/>
      <c r="F11" s="8"/>
      <c r="G11" s="8"/>
      <c r="H11" s="8"/>
      <c r="I11" s="8"/>
      <c r="J11" s="8"/>
      <c r="K11" s="8"/>
      <c r="L11" s="8"/>
      <c r="M11" s="8"/>
      <c r="O11" s="8"/>
      <c r="P11" s="14"/>
      <c r="Q11" s="8"/>
      <c r="S11" s="8"/>
      <c r="T11" s="8"/>
      <c r="U11" s="8"/>
      <c r="V11" s="8"/>
      <c r="W11" s="8"/>
      <c r="X11" s="8"/>
      <c r="Y11" s="8"/>
      <c r="Z11" s="8"/>
    </row>
    <row r="12" spans="2:26" ht="24" customHeight="1" x14ac:dyDescent="0.25">
      <c r="B12" s="8"/>
      <c r="C12" s="372" t="s">
        <v>269</v>
      </c>
      <c r="D12" s="356" t="s">
        <v>270</v>
      </c>
      <c r="E12" s="374" t="s">
        <v>0</v>
      </c>
      <c r="F12" s="376" t="s">
        <v>1</v>
      </c>
      <c r="G12" s="376"/>
      <c r="H12" s="367" t="s">
        <v>2</v>
      </c>
      <c r="I12" s="376" t="s">
        <v>3</v>
      </c>
      <c r="J12" s="376"/>
      <c r="K12" s="367" t="s">
        <v>4</v>
      </c>
      <c r="L12" s="364" t="s">
        <v>5</v>
      </c>
      <c r="M12" s="8"/>
      <c r="O12" s="8"/>
      <c r="P12" s="364" t="s">
        <v>17</v>
      </c>
      <c r="Q12" s="8"/>
      <c r="S12" s="8"/>
      <c r="T12" s="358" t="s">
        <v>136</v>
      </c>
      <c r="U12" s="359"/>
      <c r="V12" s="359"/>
      <c r="W12" s="359"/>
      <c r="X12" s="359"/>
      <c r="Y12" s="360"/>
      <c r="Z12" s="8"/>
    </row>
    <row r="13" spans="2:26" ht="36.6" customHeight="1" thickBot="1" x14ac:dyDescent="0.3">
      <c r="B13" s="8"/>
      <c r="C13" s="373"/>
      <c r="D13" s="357"/>
      <c r="E13" s="375"/>
      <c r="F13" s="177" t="s">
        <v>6</v>
      </c>
      <c r="G13" s="177" t="s">
        <v>7</v>
      </c>
      <c r="H13" s="368"/>
      <c r="I13" s="177" t="s">
        <v>6</v>
      </c>
      <c r="J13" s="177" t="s">
        <v>8</v>
      </c>
      <c r="K13" s="368"/>
      <c r="L13" s="366"/>
      <c r="M13" s="8"/>
      <c r="O13" s="8"/>
      <c r="P13" s="365"/>
      <c r="Q13" s="8"/>
      <c r="S13" s="8"/>
      <c r="T13" s="361"/>
      <c r="U13" s="362"/>
      <c r="V13" s="362"/>
      <c r="W13" s="362"/>
      <c r="X13" s="362"/>
      <c r="Y13" s="363"/>
      <c r="Z13" s="8"/>
    </row>
    <row r="14" spans="2:26" ht="27.6" customHeight="1" thickBot="1" x14ac:dyDescent="0.3">
      <c r="B14" s="8"/>
      <c r="C14" s="353" t="s">
        <v>379</v>
      </c>
      <c r="D14" s="354"/>
      <c r="E14" s="354"/>
      <c r="F14" s="354"/>
      <c r="G14" s="354"/>
      <c r="H14" s="354"/>
      <c r="I14" s="354"/>
      <c r="J14" s="354"/>
      <c r="K14" s="354"/>
      <c r="L14" s="355"/>
      <c r="M14" s="8"/>
      <c r="O14" s="8"/>
      <c r="P14" s="14"/>
      <c r="Q14" s="8"/>
      <c r="S14" s="8"/>
      <c r="T14" s="83" t="s">
        <v>134</v>
      </c>
      <c r="U14" s="84" t="s">
        <v>138</v>
      </c>
      <c r="V14" s="84" t="s">
        <v>139</v>
      </c>
      <c r="W14" s="84" t="s">
        <v>140</v>
      </c>
      <c r="X14" s="84" t="s">
        <v>5</v>
      </c>
      <c r="Y14" s="85" t="s">
        <v>135</v>
      </c>
      <c r="Z14" s="8"/>
    </row>
    <row r="15" spans="2:26" ht="27.6" customHeight="1" thickBot="1" x14ac:dyDescent="0.3">
      <c r="B15" s="8"/>
      <c r="C15" s="344" t="s">
        <v>263</v>
      </c>
      <c r="D15" s="345"/>
      <c r="E15" s="345"/>
      <c r="F15" s="345"/>
      <c r="G15" s="345"/>
      <c r="H15" s="345"/>
      <c r="I15" s="345"/>
      <c r="J15" s="345"/>
      <c r="K15" s="345"/>
      <c r="L15" s="346"/>
      <c r="M15" s="8"/>
      <c r="O15" s="8"/>
      <c r="P15" s="14"/>
      <c r="Q15" s="8"/>
      <c r="S15" s="8"/>
      <c r="T15" s="83"/>
      <c r="U15" s="84"/>
      <c r="V15" s="84"/>
      <c r="W15" s="84"/>
      <c r="X15" s="84"/>
      <c r="Y15" s="85"/>
      <c r="Z15" s="8"/>
    </row>
    <row r="16" spans="2:26" ht="27.6" customHeight="1" x14ac:dyDescent="0.25">
      <c r="B16" s="8"/>
      <c r="C16" s="163" t="s">
        <v>253</v>
      </c>
      <c r="D16" s="164" t="s">
        <v>253</v>
      </c>
      <c r="E16" s="74" t="s">
        <v>264</v>
      </c>
      <c r="F16" s="258"/>
      <c r="G16" s="258"/>
      <c r="H16" s="259">
        <f>F16+G16</f>
        <v>0</v>
      </c>
      <c r="I16" s="1"/>
      <c r="J16" s="1"/>
      <c r="K16" s="259">
        <f>I16+J16</f>
        <v>0</v>
      </c>
      <c r="L16" s="260">
        <f>H16+K16</f>
        <v>0</v>
      </c>
      <c r="M16" s="8"/>
      <c r="O16" s="8"/>
      <c r="P16" s="275"/>
      <c r="Q16" s="8"/>
      <c r="S16" s="8"/>
      <c r="T16" s="225"/>
      <c r="U16" s="226"/>
      <c r="V16" s="226"/>
      <c r="W16" s="226"/>
      <c r="X16" s="280">
        <f t="shared" ref="X16:X80" si="0">SUM(T16:W16)</f>
        <v>0</v>
      </c>
      <c r="Y16" s="281" t="str">
        <f t="shared" ref="Y16:Y80" si="1">IF(X16=L16,"OK","ERROR")</f>
        <v>OK</v>
      </c>
      <c r="Z16" s="8"/>
    </row>
    <row r="17" spans="2:26" ht="27.6" customHeight="1" x14ac:dyDescent="0.25">
      <c r="B17" s="8"/>
      <c r="C17" s="163" t="s">
        <v>9</v>
      </c>
      <c r="D17" s="164" t="s">
        <v>9</v>
      </c>
      <c r="E17" s="76" t="s">
        <v>265</v>
      </c>
      <c r="F17" s="1"/>
      <c r="G17" s="1"/>
      <c r="H17" s="259">
        <f>F17+G17</f>
        <v>0</v>
      </c>
      <c r="I17" s="1"/>
      <c r="J17" s="1"/>
      <c r="K17" s="259">
        <f>I17+J17</f>
        <v>0</v>
      </c>
      <c r="L17" s="260">
        <f>H17+K17</f>
        <v>0</v>
      </c>
      <c r="M17" s="8"/>
      <c r="O17" s="8"/>
      <c r="P17" s="276"/>
      <c r="Q17" s="8"/>
      <c r="S17" s="8"/>
      <c r="T17" s="225"/>
      <c r="U17" s="226"/>
      <c r="V17" s="226"/>
      <c r="W17" s="226"/>
      <c r="X17" s="280">
        <f t="shared" si="0"/>
        <v>0</v>
      </c>
      <c r="Y17" s="281" t="str">
        <f t="shared" si="1"/>
        <v>OK</v>
      </c>
      <c r="Z17" s="8"/>
    </row>
    <row r="18" spans="2:26" ht="27.6" customHeight="1" x14ac:dyDescent="0.25">
      <c r="B18" s="8"/>
      <c r="C18" s="163" t="s">
        <v>18</v>
      </c>
      <c r="D18" s="164" t="s">
        <v>18</v>
      </c>
      <c r="E18" s="76" t="s">
        <v>266</v>
      </c>
      <c r="F18" s="258"/>
      <c r="G18" s="258"/>
      <c r="H18" s="259">
        <f t="shared" ref="H18:H19" si="2">F18+G18</f>
        <v>0</v>
      </c>
      <c r="I18" s="1"/>
      <c r="J18" s="1"/>
      <c r="K18" s="259">
        <f>I18+J18</f>
        <v>0</v>
      </c>
      <c r="L18" s="260">
        <f>H18+K18</f>
        <v>0</v>
      </c>
      <c r="M18" s="8"/>
      <c r="O18" s="8"/>
      <c r="P18" s="276"/>
      <c r="Q18" s="8"/>
      <c r="S18" s="8"/>
      <c r="T18" s="225"/>
      <c r="U18" s="226"/>
      <c r="V18" s="226"/>
      <c r="W18" s="226"/>
      <c r="X18" s="280">
        <f t="shared" si="0"/>
        <v>0</v>
      </c>
      <c r="Y18" s="281" t="str">
        <f t="shared" si="1"/>
        <v>OK</v>
      </c>
      <c r="Z18" s="8"/>
    </row>
    <row r="19" spans="2:26" ht="27.6" customHeight="1" x14ac:dyDescent="0.25">
      <c r="B19" s="8"/>
      <c r="C19" s="163" t="s">
        <v>19</v>
      </c>
      <c r="D19" s="164" t="s">
        <v>19</v>
      </c>
      <c r="E19" s="76" t="s">
        <v>267</v>
      </c>
      <c r="F19" s="258"/>
      <c r="G19" s="258"/>
      <c r="H19" s="259">
        <f t="shared" si="2"/>
        <v>0</v>
      </c>
      <c r="I19" s="1"/>
      <c r="J19" s="1"/>
      <c r="K19" s="259">
        <f>I19+J19</f>
        <v>0</v>
      </c>
      <c r="L19" s="260">
        <f>H19+K19</f>
        <v>0</v>
      </c>
      <c r="M19" s="8"/>
      <c r="O19" s="8"/>
      <c r="P19" s="276"/>
      <c r="Q19" s="8"/>
      <c r="S19" s="8"/>
      <c r="T19" s="225"/>
      <c r="U19" s="226"/>
      <c r="V19" s="226"/>
      <c r="W19" s="226"/>
      <c r="X19" s="280">
        <f t="shared" si="0"/>
        <v>0</v>
      </c>
      <c r="Y19" s="281" t="str">
        <f t="shared" si="1"/>
        <v>OK</v>
      </c>
      <c r="Z19" s="8"/>
    </row>
    <row r="20" spans="2:26" ht="27.6" customHeight="1" x14ac:dyDescent="0.25">
      <c r="B20" s="8"/>
      <c r="C20" s="75"/>
      <c r="D20" s="165"/>
      <c r="E20" s="77" t="s">
        <v>268</v>
      </c>
      <c r="F20" s="261">
        <f>F17</f>
        <v>0</v>
      </c>
      <c r="G20" s="261">
        <f t="shared" ref="G20:H20" si="3">G17</f>
        <v>0</v>
      </c>
      <c r="H20" s="261">
        <f t="shared" si="3"/>
        <v>0</v>
      </c>
      <c r="I20" s="261">
        <f t="shared" ref="I20:L20" si="4">SUM(I16:I19)</f>
        <v>0</v>
      </c>
      <c r="J20" s="261">
        <f t="shared" si="4"/>
        <v>0</v>
      </c>
      <c r="K20" s="261">
        <f t="shared" si="4"/>
        <v>0</v>
      </c>
      <c r="L20" s="262">
        <f t="shared" si="4"/>
        <v>0</v>
      </c>
      <c r="M20" s="8"/>
      <c r="O20" s="8"/>
      <c r="P20" s="276"/>
      <c r="Q20" s="8"/>
      <c r="S20" s="8"/>
      <c r="T20" s="282">
        <f>SUM(T16:T19)</f>
        <v>0</v>
      </c>
      <c r="U20" s="283">
        <f t="shared" ref="U20:W20" si="5">SUM(U16:U19)</f>
        <v>0</v>
      </c>
      <c r="V20" s="283">
        <f t="shared" si="5"/>
        <v>0</v>
      </c>
      <c r="W20" s="284">
        <f t="shared" si="5"/>
        <v>0</v>
      </c>
      <c r="X20" s="280">
        <f t="shared" si="0"/>
        <v>0</v>
      </c>
      <c r="Y20" s="281" t="str">
        <f t="shared" si="1"/>
        <v>OK</v>
      </c>
      <c r="Z20" s="8"/>
    </row>
    <row r="21" spans="2:26" ht="27.6" customHeight="1" x14ac:dyDescent="0.25">
      <c r="B21" s="8"/>
      <c r="C21" s="341" t="s">
        <v>271</v>
      </c>
      <c r="D21" s="342"/>
      <c r="E21" s="342"/>
      <c r="F21" s="342"/>
      <c r="G21" s="342"/>
      <c r="H21" s="342"/>
      <c r="I21" s="342"/>
      <c r="J21" s="342"/>
      <c r="K21" s="342"/>
      <c r="L21" s="343"/>
      <c r="M21" s="8"/>
      <c r="O21" s="8"/>
      <c r="P21" s="276"/>
      <c r="Q21" s="8"/>
      <c r="S21" s="8"/>
      <c r="T21" s="335"/>
      <c r="U21" s="336"/>
      <c r="V21" s="336"/>
      <c r="W21" s="336"/>
      <c r="X21" s="336"/>
      <c r="Y21" s="337"/>
      <c r="Z21" s="8"/>
    </row>
    <row r="22" spans="2:26" ht="27.6" customHeight="1" x14ac:dyDescent="0.25">
      <c r="B22" s="8"/>
      <c r="C22" s="78" t="s">
        <v>344</v>
      </c>
      <c r="D22" s="166" t="s">
        <v>344</v>
      </c>
      <c r="E22" s="79" t="s">
        <v>272</v>
      </c>
      <c r="F22" s="1"/>
      <c r="G22" s="1"/>
      <c r="H22" s="259">
        <f>F22+G22</f>
        <v>0</v>
      </c>
      <c r="I22" s="1"/>
      <c r="J22" s="1"/>
      <c r="K22" s="259">
        <f>I22+J22</f>
        <v>0</v>
      </c>
      <c r="L22" s="260">
        <f>H22+K22</f>
        <v>0</v>
      </c>
      <c r="M22" s="8"/>
      <c r="O22" s="8"/>
      <c r="P22" s="276"/>
      <c r="Q22" s="8"/>
      <c r="S22" s="8"/>
      <c r="T22" s="225"/>
      <c r="U22" s="226"/>
      <c r="V22" s="226"/>
      <c r="W22" s="226"/>
      <c r="X22" s="280">
        <f t="shared" si="0"/>
        <v>0</v>
      </c>
      <c r="Y22" s="281" t="str">
        <f t="shared" si="1"/>
        <v>OK</v>
      </c>
      <c r="Z22" s="8"/>
    </row>
    <row r="23" spans="2:26" ht="27.6" customHeight="1" x14ac:dyDescent="0.25">
      <c r="B23" s="8"/>
      <c r="C23" s="78"/>
      <c r="D23" s="166"/>
      <c r="E23" s="77" t="s">
        <v>273</v>
      </c>
      <c r="F23" s="261">
        <f>SUM(F22:F22)</f>
        <v>0</v>
      </c>
      <c r="G23" s="261">
        <f>SUM(G22:G22)</f>
        <v>0</v>
      </c>
      <c r="H23" s="261">
        <f>F23+G23</f>
        <v>0</v>
      </c>
      <c r="I23" s="261">
        <f>SUM(I22:I22)</f>
        <v>0</v>
      </c>
      <c r="J23" s="261">
        <f>SUM(J22:J22)</f>
        <v>0</v>
      </c>
      <c r="K23" s="261">
        <f>I23+J23</f>
        <v>0</v>
      </c>
      <c r="L23" s="262">
        <f>H23+K23</f>
        <v>0</v>
      </c>
      <c r="M23" s="8"/>
      <c r="O23" s="8"/>
      <c r="P23" s="276"/>
      <c r="Q23" s="8"/>
      <c r="S23" s="8"/>
      <c r="T23" s="282">
        <f>SUM(T22)</f>
        <v>0</v>
      </c>
      <c r="U23" s="283">
        <f t="shared" ref="U23:W23" si="6">SUM(U22)</f>
        <v>0</v>
      </c>
      <c r="V23" s="283">
        <f t="shared" si="6"/>
        <v>0</v>
      </c>
      <c r="W23" s="284">
        <f t="shared" si="6"/>
        <v>0</v>
      </c>
      <c r="X23" s="280">
        <f t="shared" si="0"/>
        <v>0</v>
      </c>
      <c r="Y23" s="281" t="str">
        <f t="shared" si="1"/>
        <v>OK</v>
      </c>
      <c r="Z23" s="8"/>
    </row>
    <row r="24" spans="2:26" ht="27.6" customHeight="1" x14ac:dyDescent="0.25">
      <c r="B24" s="8"/>
      <c r="C24" s="341" t="s">
        <v>274</v>
      </c>
      <c r="D24" s="342"/>
      <c r="E24" s="342"/>
      <c r="F24" s="342"/>
      <c r="G24" s="342"/>
      <c r="H24" s="342"/>
      <c r="I24" s="342"/>
      <c r="J24" s="342"/>
      <c r="K24" s="342"/>
      <c r="L24" s="343"/>
      <c r="M24" s="8"/>
      <c r="O24" s="8"/>
      <c r="P24" s="276"/>
      <c r="Q24" s="8"/>
      <c r="S24" s="8"/>
      <c r="T24" s="335"/>
      <c r="U24" s="336"/>
      <c r="V24" s="336"/>
      <c r="W24" s="336"/>
      <c r="X24" s="336"/>
      <c r="Y24" s="337"/>
      <c r="Z24" s="8"/>
    </row>
    <row r="25" spans="2:26" ht="27.6" customHeight="1" x14ac:dyDescent="0.25">
      <c r="B25" s="8"/>
      <c r="C25" s="163" t="s">
        <v>275</v>
      </c>
      <c r="D25" s="164" t="s">
        <v>275</v>
      </c>
      <c r="E25" s="79" t="s">
        <v>276</v>
      </c>
      <c r="F25" s="1"/>
      <c r="G25" s="1"/>
      <c r="H25" s="259">
        <f>F25+G25</f>
        <v>0</v>
      </c>
      <c r="I25" s="1"/>
      <c r="J25" s="1"/>
      <c r="K25" s="259">
        <f>I25+J25</f>
        <v>0</v>
      </c>
      <c r="L25" s="260">
        <f t="shared" ref="L25:L42" si="7">H25+K25</f>
        <v>0</v>
      </c>
      <c r="M25" s="8"/>
      <c r="O25" s="8"/>
      <c r="P25" s="276"/>
      <c r="Q25" s="8"/>
      <c r="S25" s="8"/>
      <c r="T25" s="181"/>
      <c r="U25" s="182"/>
      <c r="V25" s="182"/>
      <c r="W25" s="182"/>
      <c r="X25" s="280">
        <f t="shared" si="0"/>
        <v>0</v>
      </c>
      <c r="Y25" s="281" t="str">
        <f t="shared" si="1"/>
        <v>OK</v>
      </c>
      <c r="Z25" s="8"/>
    </row>
    <row r="26" spans="2:26" ht="27.6" customHeight="1" x14ac:dyDescent="0.25">
      <c r="B26" s="8"/>
      <c r="C26" s="163" t="s">
        <v>277</v>
      </c>
      <c r="D26" s="164" t="s">
        <v>277</v>
      </c>
      <c r="E26" s="79" t="s">
        <v>278</v>
      </c>
      <c r="F26" s="258"/>
      <c r="G26" s="258"/>
      <c r="H26" s="259">
        <f t="shared" ref="H26:H41" si="8">F26+G26</f>
        <v>0</v>
      </c>
      <c r="I26" s="1"/>
      <c r="J26" s="1"/>
      <c r="K26" s="259">
        <f t="shared" ref="K26:K42" si="9">I26+J26</f>
        <v>0</v>
      </c>
      <c r="L26" s="260">
        <f t="shared" si="7"/>
        <v>0</v>
      </c>
      <c r="M26" s="8"/>
      <c r="O26" s="8"/>
      <c r="P26" s="276"/>
      <c r="Q26" s="8"/>
      <c r="S26" s="8"/>
      <c r="T26" s="181"/>
      <c r="U26" s="182"/>
      <c r="V26" s="182"/>
      <c r="W26" s="182"/>
      <c r="X26" s="280">
        <f t="shared" si="0"/>
        <v>0</v>
      </c>
      <c r="Y26" s="281" t="str">
        <f t="shared" si="1"/>
        <v>OK</v>
      </c>
      <c r="Z26" s="8"/>
    </row>
    <row r="27" spans="2:26" ht="27.6" customHeight="1" x14ac:dyDescent="0.25">
      <c r="B27" s="8"/>
      <c r="C27" s="163" t="s">
        <v>279</v>
      </c>
      <c r="D27" s="164" t="s">
        <v>279</v>
      </c>
      <c r="E27" s="79" t="s">
        <v>280</v>
      </c>
      <c r="F27" s="258"/>
      <c r="G27" s="258"/>
      <c r="H27" s="259">
        <f t="shared" si="8"/>
        <v>0</v>
      </c>
      <c r="I27" s="1"/>
      <c r="J27" s="1"/>
      <c r="K27" s="259">
        <f t="shared" si="9"/>
        <v>0</v>
      </c>
      <c r="L27" s="260">
        <f t="shared" si="7"/>
        <v>0</v>
      </c>
      <c r="M27" s="8"/>
      <c r="O27" s="8"/>
      <c r="P27" s="276"/>
      <c r="Q27" s="8"/>
      <c r="S27" s="8"/>
      <c r="T27" s="181"/>
      <c r="U27" s="182"/>
      <c r="V27" s="182"/>
      <c r="W27" s="182"/>
      <c r="X27" s="280">
        <f t="shared" si="0"/>
        <v>0</v>
      </c>
      <c r="Y27" s="281" t="str">
        <f t="shared" si="1"/>
        <v>OK</v>
      </c>
      <c r="Z27" s="8"/>
    </row>
    <row r="28" spans="2:26" ht="27.6" customHeight="1" x14ac:dyDescent="0.25">
      <c r="B28" s="8"/>
      <c r="C28" s="78" t="s">
        <v>10</v>
      </c>
      <c r="D28" s="166" t="s">
        <v>10</v>
      </c>
      <c r="E28" s="76" t="s">
        <v>281</v>
      </c>
      <c r="F28" s="1"/>
      <c r="G28" s="1"/>
      <c r="H28" s="259">
        <f t="shared" si="8"/>
        <v>0</v>
      </c>
      <c r="I28" s="1"/>
      <c r="J28" s="2"/>
      <c r="K28" s="259">
        <f t="shared" si="9"/>
        <v>0</v>
      </c>
      <c r="L28" s="260">
        <f t="shared" si="7"/>
        <v>0</v>
      </c>
      <c r="M28" s="8"/>
      <c r="O28" s="8"/>
      <c r="P28" s="276"/>
      <c r="Q28" s="8"/>
      <c r="S28" s="8"/>
      <c r="T28" s="181"/>
      <c r="U28" s="182"/>
      <c r="V28" s="182"/>
      <c r="W28" s="182"/>
      <c r="X28" s="280">
        <f t="shared" si="0"/>
        <v>0</v>
      </c>
      <c r="Y28" s="281" t="str">
        <f t="shared" si="1"/>
        <v>OK</v>
      </c>
      <c r="Z28" s="8"/>
    </row>
    <row r="29" spans="2:26" ht="27.6" customHeight="1" x14ac:dyDescent="0.25">
      <c r="B29" s="8"/>
      <c r="C29" s="78" t="s">
        <v>11</v>
      </c>
      <c r="D29" s="166" t="s">
        <v>11</v>
      </c>
      <c r="E29" s="76" t="s">
        <v>282</v>
      </c>
      <c r="F29" s="258"/>
      <c r="G29" s="258"/>
      <c r="H29" s="259">
        <f t="shared" si="8"/>
        <v>0</v>
      </c>
      <c r="I29" s="1"/>
      <c r="J29" s="2"/>
      <c r="K29" s="259">
        <f t="shared" si="9"/>
        <v>0</v>
      </c>
      <c r="L29" s="260">
        <f t="shared" si="7"/>
        <v>0</v>
      </c>
      <c r="M29" s="8"/>
      <c r="O29" s="8"/>
      <c r="P29" s="276"/>
      <c r="Q29" s="8"/>
      <c r="S29" s="8"/>
      <c r="T29" s="181"/>
      <c r="U29" s="182"/>
      <c r="V29" s="182"/>
      <c r="W29" s="182"/>
      <c r="X29" s="280">
        <f t="shared" si="0"/>
        <v>0</v>
      </c>
      <c r="Y29" s="281" t="str">
        <f t="shared" si="1"/>
        <v>OK</v>
      </c>
      <c r="Z29" s="8"/>
    </row>
    <row r="30" spans="2:26" ht="27.6" customHeight="1" x14ac:dyDescent="0.25">
      <c r="B30" s="8"/>
      <c r="C30" s="78" t="s">
        <v>12</v>
      </c>
      <c r="D30" s="166" t="s">
        <v>12</v>
      </c>
      <c r="E30" s="76" t="s">
        <v>283</v>
      </c>
      <c r="F30" s="258"/>
      <c r="G30" s="258"/>
      <c r="H30" s="259">
        <f t="shared" si="8"/>
        <v>0</v>
      </c>
      <c r="I30" s="1"/>
      <c r="J30" s="2"/>
      <c r="K30" s="259">
        <f t="shared" si="9"/>
        <v>0</v>
      </c>
      <c r="L30" s="260">
        <f t="shared" si="7"/>
        <v>0</v>
      </c>
      <c r="M30" s="8"/>
      <c r="O30" s="8"/>
      <c r="P30" s="276"/>
      <c r="Q30" s="8"/>
      <c r="S30" s="8"/>
      <c r="T30" s="181"/>
      <c r="U30" s="182"/>
      <c r="V30" s="182"/>
      <c r="W30" s="182"/>
      <c r="X30" s="280">
        <f t="shared" si="0"/>
        <v>0</v>
      </c>
      <c r="Y30" s="281" t="str">
        <f t="shared" si="1"/>
        <v>OK</v>
      </c>
      <c r="Z30" s="8"/>
    </row>
    <row r="31" spans="2:26" ht="27.6" customHeight="1" x14ac:dyDescent="0.25">
      <c r="B31" s="8"/>
      <c r="C31" s="78" t="s">
        <v>254</v>
      </c>
      <c r="D31" s="166" t="s">
        <v>254</v>
      </c>
      <c r="E31" s="76" t="s">
        <v>284</v>
      </c>
      <c r="F31" s="258"/>
      <c r="G31" s="258"/>
      <c r="H31" s="259">
        <f t="shared" si="8"/>
        <v>0</v>
      </c>
      <c r="I31" s="1"/>
      <c r="J31" s="2"/>
      <c r="K31" s="259">
        <f t="shared" si="9"/>
        <v>0</v>
      </c>
      <c r="L31" s="260">
        <f t="shared" si="7"/>
        <v>0</v>
      </c>
      <c r="M31" s="8"/>
      <c r="O31" s="8"/>
      <c r="P31" s="276"/>
      <c r="Q31" s="8"/>
      <c r="S31" s="8"/>
      <c r="T31" s="181"/>
      <c r="U31" s="182"/>
      <c r="V31" s="182"/>
      <c r="W31" s="182"/>
      <c r="X31" s="280">
        <f t="shared" si="0"/>
        <v>0</v>
      </c>
      <c r="Y31" s="281" t="str">
        <f t="shared" si="1"/>
        <v>OK</v>
      </c>
      <c r="Z31" s="8"/>
    </row>
    <row r="32" spans="2:26" ht="27.6" customHeight="1" x14ac:dyDescent="0.25">
      <c r="B32" s="8"/>
      <c r="C32" s="78" t="s">
        <v>255</v>
      </c>
      <c r="D32" s="166" t="s">
        <v>255</v>
      </c>
      <c r="E32" s="76" t="s">
        <v>285</v>
      </c>
      <c r="F32" s="258"/>
      <c r="G32" s="258"/>
      <c r="H32" s="259">
        <f t="shared" si="8"/>
        <v>0</v>
      </c>
      <c r="I32" s="1"/>
      <c r="J32" s="2"/>
      <c r="K32" s="259">
        <f t="shared" si="9"/>
        <v>0</v>
      </c>
      <c r="L32" s="260">
        <f t="shared" si="7"/>
        <v>0</v>
      </c>
      <c r="M32" s="8"/>
      <c r="O32" s="8"/>
      <c r="P32" s="276"/>
      <c r="Q32" s="8"/>
      <c r="S32" s="8"/>
      <c r="T32" s="181"/>
      <c r="U32" s="182"/>
      <c r="V32" s="182"/>
      <c r="W32" s="182"/>
      <c r="X32" s="280">
        <f t="shared" si="0"/>
        <v>0</v>
      </c>
      <c r="Y32" s="281" t="str">
        <f t="shared" si="1"/>
        <v>OK</v>
      </c>
      <c r="Z32" s="8"/>
    </row>
    <row r="33" spans="2:26" ht="27.6" customHeight="1" x14ac:dyDescent="0.25">
      <c r="B33" s="8"/>
      <c r="C33" s="78" t="s">
        <v>256</v>
      </c>
      <c r="D33" s="166" t="s">
        <v>256</v>
      </c>
      <c r="E33" s="76" t="s">
        <v>286</v>
      </c>
      <c r="F33" s="258"/>
      <c r="G33" s="258"/>
      <c r="H33" s="259">
        <f t="shared" si="8"/>
        <v>0</v>
      </c>
      <c r="I33" s="1"/>
      <c r="J33" s="2"/>
      <c r="K33" s="259">
        <f t="shared" si="9"/>
        <v>0</v>
      </c>
      <c r="L33" s="260">
        <f t="shared" si="7"/>
        <v>0</v>
      </c>
      <c r="M33" s="8"/>
      <c r="O33" s="8"/>
      <c r="P33" s="276"/>
      <c r="Q33" s="8"/>
      <c r="S33" s="8"/>
      <c r="T33" s="181"/>
      <c r="U33" s="182"/>
      <c r="V33" s="182"/>
      <c r="W33" s="182"/>
      <c r="X33" s="280">
        <f t="shared" si="0"/>
        <v>0</v>
      </c>
      <c r="Y33" s="281" t="str">
        <f t="shared" si="1"/>
        <v>OK</v>
      </c>
      <c r="Z33" s="8"/>
    </row>
    <row r="34" spans="2:26" ht="27.6" customHeight="1" x14ac:dyDescent="0.25">
      <c r="B34" s="8"/>
      <c r="C34" s="78" t="s">
        <v>257</v>
      </c>
      <c r="D34" s="166" t="s">
        <v>257</v>
      </c>
      <c r="E34" s="76" t="s">
        <v>287</v>
      </c>
      <c r="F34" s="1"/>
      <c r="G34" s="1"/>
      <c r="H34" s="259">
        <f t="shared" si="8"/>
        <v>0</v>
      </c>
      <c r="I34" s="1"/>
      <c r="J34" s="2"/>
      <c r="K34" s="259">
        <f t="shared" si="9"/>
        <v>0</v>
      </c>
      <c r="L34" s="260">
        <f t="shared" si="7"/>
        <v>0</v>
      </c>
      <c r="M34" s="8"/>
      <c r="O34" s="8"/>
      <c r="P34" s="276"/>
      <c r="Q34" s="8"/>
      <c r="S34" s="8"/>
      <c r="T34" s="181"/>
      <c r="U34" s="182"/>
      <c r="V34" s="182"/>
      <c r="W34" s="182"/>
      <c r="X34" s="280">
        <f t="shared" si="0"/>
        <v>0</v>
      </c>
      <c r="Y34" s="281" t="str">
        <f t="shared" si="1"/>
        <v>OK</v>
      </c>
      <c r="Z34" s="8"/>
    </row>
    <row r="35" spans="2:26" ht="27.6" customHeight="1" x14ac:dyDescent="0.25">
      <c r="B35" s="8"/>
      <c r="C35" s="78" t="s">
        <v>258</v>
      </c>
      <c r="D35" s="166" t="s">
        <v>258</v>
      </c>
      <c r="E35" s="76" t="s">
        <v>288</v>
      </c>
      <c r="F35" s="258"/>
      <c r="G35" s="258"/>
      <c r="H35" s="259">
        <f t="shared" si="8"/>
        <v>0</v>
      </c>
      <c r="I35" s="1"/>
      <c r="J35" s="1"/>
      <c r="K35" s="259">
        <f t="shared" si="9"/>
        <v>0</v>
      </c>
      <c r="L35" s="260">
        <f t="shared" si="7"/>
        <v>0</v>
      </c>
      <c r="M35" s="8"/>
      <c r="O35" s="8"/>
      <c r="P35" s="276"/>
      <c r="Q35" s="8"/>
      <c r="S35" s="8"/>
      <c r="T35" s="181"/>
      <c r="U35" s="182"/>
      <c r="V35" s="182"/>
      <c r="W35" s="182"/>
      <c r="X35" s="280">
        <f t="shared" si="0"/>
        <v>0</v>
      </c>
      <c r="Y35" s="281" t="str">
        <f t="shared" si="1"/>
        <v>OK</v>
      </c>
      <c r="Z35" s="8"/>
    </row>
    <row r="36" spans="2:26" ht="27.6" customHeight="1" x14ac:dyDescent="0.25">
      <c r="B36" s="8"/>
      <c r="C36" s="78" t="s">
        <v>259</v>
      </c>
      <c r="D36" s="166" t="s">
        <v>259</v>
      </c>
      <c r="E36" s="76" t="s">
        <v>289</v>
      </c>
      <c r="F36" s="258"/>
      <c r="G36" s="258"/>
      <c r="H36" s="259">
        <f t="shared" si="8"/>
        <v>0</v>
      </c>
      <c r="I36" s="1"/>
      <c r="J36" s="1"/>
      <c r="K36" s="259">
        <f t="shared" si="9"/>
        <v>0</v>
      </c>
      <c r="L36" s="260">
        <f t="shared" si="7"/>
        <v>0</v>
      </c>
      <c r="M36" s="8"/>
      <c r="O36" s="8"/>
      <c r="P36" s="276"/>
      <c r="Q36" s="8"/>
      <c r="S36" s="8"/>
      <c r="T36" s="181"/>
      <c r="U36" s="182"/>
      <c r="V36" s="182"/>
      <c r="W36" s="182"/>
      <c r="X36" s="280">
        <f t="shared" si="0"/>
        <v>0</v>
      </c>
      <c r="Y36" s="281" t="str">
        <f t="shared" si="1"/>
        <v>OK</v>
      </c>
      <c r="Z36" s="8"/>
    </row>
    <row r="37" spans="2:26" ht="27.6" customHeight="1" x14ac:dyDescent="0.25">
      <c r="B37" s="8"/>
      <c r="C37" s="78" t="s">
        <v>20</v>
      </c>
      <c r="D37" s="166" t="s">
        <v>20</v>
      </c>
      <c r="E37" s="76" t="s">
        <v>290</v>
      </c>
      <c r="F37" s="258"/>
      <c r="G37" s="258"/>
      <c r="H37" s="259">
        <f t="shared" si="8"/>
        <v>0</v>
      </c>
      <c r="I37" s="1"/>
      <c r="J37" s="1"/>
      <c r="K37" s="259">
        <f t="shared" si="9"/>
        <v>0</v>
      </c>
      <c r="L37" s="260">
        <f t="shared" si="7"/>
        <v>0</v>
      </c>
      <c r="M37" s="8"/>
      <c r="O37" s="8"/>
      <c r="P37" s="276"/>
      <c r="Q37" s="8"/>
      <c r="S37" s="8"/>
      <c r="T37" s="181"/>
      <c r="U37" s="182"/>
      <c r="V37" s="182"/>
      <c r="W37" s="182"/>
      <c r="X37" s="280">
        <f t="shared" si="0"/>
        <v>0</v>
      </c>
      <c r="Y37" s="281" t="str">
        <f t="shared" si="1"/>
        <v>OK</v>
      </c>
      <c r="Z37" s="8"/>
    </row>
    <row r="38" spans="2:26" ht="27.6" customHeight="1" x14ac:dyDescent="0.25">
      <c r="B38" s="8"/>
      <c r="C38" s="78" t="s">
        <v>291</v>
      </c>
      <c r="D38" s="166" t="s">
        <v>291</v>
      </c>
      <c r="E38" s="76" t="s">
        <v>292</v>
      </c>
      <c r="F38" s="258"/>
      <c r="G38" s="258"/>
      <c r="H38" s="259">
        <f t="shared" si="8"/>
        <v>0</v>
      </c>
      <c r="I38" s="1"/>
      <c r="J38" s="1"/>
      <c r="K38" s="259">
        <f t="shared" si="9"/>
        <v>0</v>
      </c>
      <c r="L38" s="260">
        <f t="shared" si="7"/>
        <v>0</v>
      </c>
      <c r="M38" s="8"/>
      <c r="O38" s="8"/>
      <c r="P38" s="276"/>
      <c r="Q38" s="8"/>
      <c r="S38" s="8"/>
      <c r="T38" s="181"/>
      <c r="U38" s="182"/>
      <c r="V38" s="182"/>
      <c r="W38" s="182"/>
      <c r="X38" s="280">
        <f t="shared" si="0"/>
        <v>0</v>
      </c>
      <c r="Y38" s="281" t="str">
        <f t="shared" si="1"/>
        <v>OK</v>
      </c>
      <c r="Z38" s="8"/>
    </row>
    <row r="39" spans="2:26" ht="27.6" customHeight="1" x14ac:dyDescent="0.25">
      <c r="B39" s="8"/>
      <c r="C39" s="78" t="s">
        <v>293</v>
      </c>
      <c r="D39" s="166" t="s">
        <v>293</v>
      </c>
      <c r="E39" s="76" t="s">
        <v>294</v>
      </c>
      <c r="F39" s="258"/>
      <c r="G39" s="258"/>
      <c r="H39" s="259">
        <f t="shared" si="8"/>
        <v>0</v>
      </c>
      <c r="I39" s="1"/>
      <c r="J39" s="1"/>
      <c r="K39" s="259">
        <f t="shared" si="9"/>
        <v>0</v>
      </c>
      <c r="L39" s="260">
        <f t="shared" si="7"/>
        <v>0</v>
      </c>
      <c r="M39" s="8"/>
      <c r="O39" s="8"/>
      <c r="P39" s="276"/>
      <c r="Q39" s="8"/>
      <c r="S39" s="8"/>
      <c r="T39" s="181"/>
      <c r="U39" s="182"/>
      <c r="V39" s="182"/>
      <c r="W39" s="182"/>
      <c r="X39" s="280">
        <f t="shared" si="0"/>
        <v>0</v>
      </c>
      <c r="Y39" s="281" t="str">
        <f t="shared" si="1"/>
        <v>OK</v>
      </c>
      <c r="Z39" s="8"/>
    </row>
    <row r="40" spans="2:26" ht="27.6" customHeight="1" x14ac:dyDescent="0.25">
      <c r="B40" s="8"/>
      <c r="C40" s="78" t="s">
        <v>295</v>
      </c>
      <c r="D40" s="166" t="s">
        <v>296</v>
      </c>
      <c r="E40" s="76" t="s">
        <v>297</v>
      </c>
      <c r="F40" s="258"/>
      <c r="G40" s="258"/>
      <c r="H40" s="259">
        <f t="shared" si="8"/>
        <v>0</v>
      </c>
      <c r="I40" s="1"/>
      <c r="J40" s="1"/>
      <c r="K40" s="259">
        <f t="shared" si="9"/>
        <v>0</v>
      </c>
      <c r="L40" s="260">
        <f t="shared" si="7"/>
        <v>0</v>
      </c>
      <c r="M40" s="8"/>
      <c r="O40" s="8"/>
      <c r="P40" s="276"/>
      <c r="Q40" s="8"/>
      <c r="S40" s="8"/>
      <c r="T40" s="181"/>
      <c r="U40" s="182"/>
      <c r="V40" s="182"/>
      <c r="W40" s="182"/>
      <c r="X40" s="280">
        <f t="shared" si="0"/>
        <v>0</v>
      </c>
      <c r="Y40" s="281" t="str">
        <f t="shared" si="1"/>
        <v>OK</v>
      </c>
      <c r="Z40" s="8"/>
    </row>
    <row r="41" spans="2:26" ht="27.6" customHeight="1" x14ac:dyDescent="0.25">
      <c r="B41" s="8"/>
      <c r="C41" s="78" t="s">
        <v>298</v>
      </c>
      <c r="D41" s="166" t="s">
        <v>296</v>
      </c>
      <c r="E41" s="76" t="s">
        <v>299</v>
      </c>
      <c r="F41" s="258"/>
      <c r="G41" s="258"/>
      <c r="H41" s="259">
        <f t="shared" si="8"/>
        <v>0</v>
      </c>
      <c r="I41" s="1"/>
      <c r="J41" s="1"/>
      <c r="K41" s="259">
        <f t="shared" si="9"/>
        <v>0</v>
      </c>
      <c r="L41" s="260">
        <f t="shared" si="7"/>
        <v>0</v>
      </c>
      <c r="M41" s="8"/>
      <c r="O41" s="8"/>
      <c r="P41" s="276"/>
      <c r="Q41" s="8"/>
      <c r="S41" s="8"/>
      <c r="T41" s="181"/>
      <c r="U41" s="182"/>
      <c r="V41" s="182"/>
      <c r="W41" s="182"/>
      <c r="X41" s="280">
        <f t="shared" si="0"/>
        <v>0</v>
      </c>
      <c r="Y41" s="281" t="str">
        <f t="shared" si="1"/>
        <v>OK</v>
      </c>
      <c r="Z41" s="8"/>
    </row>
    <row r="42" spans="2:26" ht="27.6" customHeight="1" x14ac:dyDescent="0.25">
      <c r="B42" s="8"/>
      <c r="C42" s="78" t="s">
        <v>300</v>
      </c>
      <c r="D42" s="166" t="s">
        <v>300</v>
      </c>
      <c r="E42" s="76" t="s">
        <v>301</v>
      </c>
      <c r="F42" s="258"/>
      <c r="G42" s="258"/>
      <c r="H42" s="259">
        <f>F42+G4</f>
        <v>0</v>
      </c>
      <c r="I42" s="1"/>
      <c r="J42" s="1"/>
      <c r="K42" s="259">
        <f t="shared" si="9"/>
        <v>0</v>
      </c>
      <c r="L42" s="260">
        <f t="shared" si="7"/>
        <v>0</v>
      </c>
      <c r="M42" s="8"/>
      <c r="O42" s="8"/>
      <c r="P42" s="276"/>
      <c r="Q42" s="8"/>
      <c r="S42" s="8"/>
      <c r="T42" s="181"/>
      <c r="U42" s="182"/>
      <c r="V42" s="182"/>
      <c r="W42" s="182"/>
      <c r="X42" s="280">
        <f t="shared" si="0"/>
        <v>0</v>
      </c>
      <c r="Y42" s="281" t="str">
        <f t="shared" si="1"/>
        <v>OK</v>
      </c>
      <c r="Z42" s="8"/>
    </row>
    <row r="43" spans="2:26" ht="27.6" customHeight="1" x14ac:dyDescent="0.25">
      <c r="B43" s="8"/>
      <c r="C43" s="78"/>
      <c r="D43" s="166"/>
      <c r="E43" s="77" t="s">
        <v>273</v>
      </c>
      <c r="F43" s="261">
        <f>F25+F28+F34</f>
        <v>0</v>
      </c>
      <c r="G43" s="261">
        <f t="shared" ref="G43:H43" si="10">G25+G28+G34</f>
        <v>0</v>
      </c>
      <c r="H43" s="261">
        <f t="shared" si="10"/>
        <v>0</v>
      </c>
      <c r="I43" s="261">
        <f t="shared" ref="I43:L43" si="11">SUM(I25:I42)</f>
        <v>0</v>
      </c>
      <c r="J43" s="261">
        <f t="shared" si="11"/>
        <v>0</v>
      </c>
      <c r="K43" s="261">
        <f t="shared" si="11"/>
        <v>0</v>
      </c>
      <c r="L43" s="262">
        <f t="shared" si="11"/>
        <v>0</v>
      </c>
      <c r="M43" s="8"/>
      <c r="O43" s="8"/>
      <c r="P43" s="276"/>
      <c r="Q43" s="8"/>
      <c r="S43" s="8"/>
      <c r="T43" s="282">
        <f>SUM(T25:T42)</f>
        <v>0</v>
      </c>
      <c r="U43" s="283">
        <f t="shared" ref="U43:W43" si="12">SUM(U25:U42)</f>
        <v>0</v>
      </c>
      <c r="V43" s="283">
        <f t="shared" si="12"/>
        <v>0</v>
      </c>
      <c r="W43" s="284">
        <f t="shared" si="12"/>
        <v>0</v>
      </c>
      <c r="X43" s="280">
        <f t="shared" si="0"/>
        <v>0</v>
      </c>
      <c r="Y43" s="281" t="str">
        <f t="shared" si="1"/>
        <v>OK</v>
      </c>
      <c r="Z43" s="8"/>
    </row>
    <row r="44" spans="2:26" ht="27.6" customHeight="1" x14ac:dyDescent="0.25">
      <c r="B44" s="8"/>
      <c r="C44" s="341" t="s">
        <v>302</v>
      </c>
      <c r="D44" s="342"/>
      <c r="E44" s="342"/>
      <c r="F44" s="342"/>
      <c r="G44" s="342"/>
      <c r="H44" s="342"/>
      <c r="I44" s="342"/>
      <c r="J44" s="342"/>
      <c r="K44" s="342"/>
      <c r="L44" s="343"/>
      <c r="M44" s="8"/>
      <c r="O44" s="8"/>
      <c r="P44" s="276"/>
      <c r="Q44" s="8"/>
      <c r="S44" s="8"/>
      <c r="T44" s="335"/>
      <c r="U44" s="336"/>
      <c r="V44" s="336"/>
      <c r="W44" s="336"/>
      <c r="X44" s="336"/>
      <c r="Y44" s="337"/>
      <c r="Z44" s="8"/>
    </row>
    <row r="45" spans="2:26" ht="27.6" customHeight="1" x14ac:dyDescent="0.25">
      <c r="B45" s="8"/>
      <c r="C45" s="78" t="s">
        <v>13</v>
      </c>
      <c r="D45" s="166" t="s">
        <v>13</v>
      </c>
      <c r="E45" s="76" t="s">
        <v>303</v>
      </c>
      <c r="F45" s="1"/>
      <c r="G45" s="1"/>
      <c r="H45" s="259">
        <f>F45+G45</f>
        <v>0</v>
      </c>
      <c r="I45" s="1"/>
      <c r="J45" s="1"/>
      <c r="K45" s="259">
        <f t="shared" ref="K45:K51" si="13">I45+J45</f>
        <v>0</v>
      </c>
      <c r="L45" s="260">
        <f t="shared" ref="L45:L51" si="14">H45+K45</f>
        <v>0</v>
      </c>
      <c r="M45" s="8"/>
      <c r="O45" s="8"/>
      <c r="P45" s="276"/>
      <c r="Q45" s="8"/>
      <c r="S45" s="8"/>
      <c r="T45" s="225"/>
      <c r="U45" s="226"/>
      <c r="V45" s="226"/>
      <c r="W45" s="226"/>
      <c r="X45" s="280">
        <f t="shared" si="0"/>
        <v>0</v>
      </c>
      <c r="Y45" s="281" t="str">
        <f t="shared" si="1"/>
        <v>OK</v>
      </c>
      <c r="Z45" s="8"/>
    </row>
    <row r="46" spans="2:26" ht="27.6" customHeight="1" x14ac:dyDescent="0.25">
      <c r="B46" s="8"/>
      <c r="C46" s="78" t="s">
        <v>14</v>
      </c>
      <c r="D46" s="166" t="s">
        <v>14</v>
      </c>
      <c r="E46" s="76" t="s">
        <v>304</v>
      </c>
      <c r="F46" s="1"/>
      <c r="G46" s="1"/>
      <c r="H46" s="259">
        <f t="shared" ref="H46:H51" si="15">F46+G46</f>
        <v>0</v>
      </c>
      <c r="I46" s="1"/>
      <c r="J46" s="1"/>
      <c r="K46" s="259">
        <f t="shared" si="13"/>
        <v>0</v>
      </c>
      <c r="L46" s="260">
        <f t="shared" si="14"/>
        <v>0</v>
      </c>
      <c r="M46" s="8"/>
      <c r="O46" s="8"/>
      <c r="P46" s="276"/>
      <c r="Q46" s="8"/>
      <c r="S46" s="8"/>
      <c r="T46" s="225"/>
      <c r="U46" s="226"/>
      <c r="V46" s="226"/>
      <c r="W46" s="226"/>
      <c r="X46" s="280">
        <f t="shared" si="0"/>
        <v>0</v>
      </c>
      <c r="Y46" s="281" t="str">
        <f t="shared" si="1"/>
        <v>OK</v>
      </c>
      <c r="Z46" s="8"/>
    </row>
    <row r="47" spans="2:26" ht="27.6" customHeight="1" x14ac:dyDescent="0.25">
      <c r="B47" s="8"/>
      <c r="C47" s="78" t="s">
        <v>15</v>
      </c>
      <c r="D47" s="166" t="s">
        <v>15</v>
      </c>
      <c r="E47" s="76" t="s">
        <v>305</v>
      </c>
      <c r="F47" s="1"/>
      <c r="G47" s="1"/>
      <c r="H47" s="259">
        <f t="shared" si="15"/>
        <v>0</v>
      </c>
      <c r="I47" s="1"/>
      <c r="J47" s="1"/>
      <c r="K47" s="259">
        <f t="shared" si="13"/>
        <v>0</v>
      </c>
      <c r="L47" s="260">
        <f t="shared" si="14"/>
        <v>0</v>
      </c>
      <c r="M47" s="8"/>
      <c r="O47" s="8"/>
      <c r="P47" s="276"/>
      <c r="Q47" s="8"/>
      <c r="S47" s="8"/>
      <c r="T47" s="225"/>
      <c r="U47" s="226"/>
      <c r="V47" s="226"/>
      <c r="W47" s="226"/>
      <c r="X47" s="280">
        <f t="shared" si="0"/>
        <v>0</v>
      </c>
      <c r="Y47" s="281" t="str">
        <f t="shared" si="1"/>
        <v>OK</v>
      </c>
      <c r="Z47" s="8"/>
    </row>
    <row r="48" spans="2:26" ht="41.4" x14ac:dyDescent="0.25">
      <c r="B48" s="8"/>
      <c r="C48" s="78" t="s">
        <v>15</v>
      </c>
      <c r="D48" s="166" t="s">
        <v>361</v>
      </c>
      <c r="E48" s="76" t="s">
        <v>362</v>
      </c>
      <c r="F48" s="1"/>
      <c r="G48" s="1"/>
      <c r="H48" s="259">
        <f t="shared" si="15"/>
        <v>0</v>
      </c>
      <c r="I48" s="1"/>
      <c r="J48" s="1"/>
      <c r="K48" s="259">
        <f t="shared" ref="K48" si="16">I48+J48</f>
        <v>0</v>
      </c>
      <c r="L48" s="260">
        <f t="shared" ref="L48" si="17">H48+K48</f>
        <v>0</v>
      </c>
      <c r="M48" s="8"/>
      <c r="O48" s="8"/>
      <c r="P48" s="276"/>
      <c r="Q48" s="8"/>
      <c r="S48" s="8"/>
      <c r="T48" s="225"/>
      <c r="U48" s="226"/>
      <c r="V48" s="226"/>
      <c r="W48" s="226"/>
      <c r="X48" s="280">
        <f t="shared" ref="X48" si="18">SUM(T48:W48)</f>
        <v>0</v>
      </c>
      <c r="Y48" s="281" t="str">
        <f t="shared" ref="Y48" si="19">IF(X48=L48,"OK","ERROR")</f>
        <v>OK</v>
      </c>
      <c r="Z48" s="8"/>
    </row>
    <row r="49" spans="2:26" ht="27.6" customHeight="1" x14ac:dyDescent="0.25">
      <c r="B49" s="8"/>
      <c r="C49" s="78" t="s">
        <v>306</v>
      </c>
      <c r="D49" s="166" t="s">
        <v>306</v>
      </c>
      <c r="E49" s="76" t="s">
        <v>307</v>
      </c>
      <c r="F49" s="1"/>
      <c r="G49" s="1"/>
      <c r="H49" s="259">
        <f t="shared" si="15"/>
        <v>0</v>
      </c>
      <c r="I49" s="1"/>
      <c r="J49" s="1"/>
      <c r="K49" s="259">
        <f t="shared" si="13"/>
        <v>0</v>
      </c>
      <c r="L49" s="260">
        <f t="shared" si="14"/>
        <v>0</v>
      </c>
      <c r="M49" s="8"/>
      <c r="O49" s="8"/>
      <c r="P49" s="276"/>
      <c r="Q49" s="8"/>
      <c r="S49" s="8"/>
      <c r="T49" s="225"/>
      <c r="U49" s="226"/>
      <c r="V49" s="226"/>
      <c r="W49" s="226"/>
      <c r="X49" s="280">
        <f t="shared" si="0"/>
        <v>0</v>
      </c>
      <c r="Y49" s="281" t="str">
        <f t="shared" si="1"/>
        <v>OK</v>
      </c>
      <c r="Z49" s="8"/>
    </row>
    <row r="50" spans="2:26" ht="27.6" customHeight="1" x14ac:dyDescent="0.25">
      <c r="B50" s="8"/>
      <c r="C50" s="78" t="s">
        <v>308</v>
      </c>
      <c r="D50" s="166" t="s">
        <v>308</v>
      </c>
      <c r="E50" s="76" t="s">
        <v>309</v>
      </c>
      <c r="F50" s="1"/>
      <c r="G50" s="1"/>
      <c r="H50" s="259">
        <f t="shared" si="15"/>
        <v>0</v>
      </c>
      <c r="I50" s="1"/>
      <c r="J50" s="1"/>
      <c r="K50" s="259">
        <f t="shared" si="13"/>
        <v>0</v>
      </c>
      <c r="L50" s="260">
        <f t="shared" si="14"/>
        <v>0</v>
      </c>
      <c r="M50" s="8"/>
      <c r="O50" s="8"/>
      <c r="P50" s="276"/>
      <c r="Q50" s="8"/>
      <c r="S50" s="8"/>
      <c r="T50" s="225"/>
      <c r="U50" s="226"/>
      <c r="V50" s="226"/>
      <c r="W50" s="226"/>
      <c r="X50" s="280">
        <f t="shared" si="0"/>
        <v>0</v>
      </c>
      <c r="Y50" s="281" t="str">
        <f t="shared" si="1"/>
        <v>OK</v>
      </c>
      <c r="Z50" s="8"/>
    </row>
    <row r="51" spans="2:26" ht="27.6" customHeight="1" x14ac:dyDescent="0.25">
      <c r="B51" s="8"/>
      <c r="C51" s="78" t="s">
        <v>310</v>
      </c>
      <c r="D51" s="166" t="s">
        <v>310</v>
      </c>
      <c r="E51" s="76" t="s">
        <v>311</v>
      </c>
      <c r="F51" s="1"/>
      <c r="G51" s="1"/>
      <c r="H51" s="259">
        <f t="shared" si="15"/>
        <v>0</v>
      </c>
      <c r="I51" s="1"/>
      <c r="J51" s="1"/>
      <c r="K51" s="259">
        <f t="shared" si="13"/>
        <v>0</v>
      </c>
      <c r="L51" s="260">
        <f t="shared" si="14"/>
        <v>0</v>
      </c>
      <c r="M51" s="8"/>
      <c r="O51" s="8"/>
      <c r="P51" s="276"/>
      <c r="Q51" s="8"/>
      <c r="S51" s="8"/>
      <c r="T51" s="225"/>
      <c r="U51" s="226"/>
      <c r="V51" s="226"/>
      <c r="W51" s="226"/>
      <c r="X51" s="280">
        <f t="shared" si="0"/>
        <v>0</v>
      </c>
      <c r="Y51" s="281" t="str">
        <f t="shared" si="1"/>
        <v>OK</v>
      </c>
      <c r="Z51" s="8"/>
    </row>
    <row r="52" spans="2:26" ht="27.6" customHeight="1" x14ac:dyDescent="0.25">
      <c r="B52" s="8"/>
      <c r="C52" s="78"/>
      <c r="D52" s="166"/>
      <c r="E52" s="77" t="s">
        <v>268</v>
      </c>
      <c r="F52" s="261">
        <f t="shared" ref="F52:L52" si="20">SUM(F45:F51)</f>
        <v>0</v>
      </c>
      <c r="G52" s="261">
        <f t="shared" si="20"/>
        <v>0</v>
      </c>
      <c r="H52" s="261">
        <f t="shared" si="20"/>
        <v>0</v>
      </c>
      <c r="I52" s="261">
        <f t="shared" si="20"/>
        <v>0</v>
      </c>
      <c r="J52" s="261">
        <f t="shared" si="20"/>
        <v>0</v>
      </c>
      <c r="K52" s="261">
        <f t="shared" si="20"/>
        <v>0</v>
      </c>
      <c r="L52" s="262">
        <f t="shared" si="20"/>
        <v>0</v>
      </c>
      <c r="M52" s="8"/>
      <c r="O52" s="8"/>
      <c r="P52" s="276"/>
      <c r="Q52" s="8"/>
      <c r="S52" s="8"/>
      <c r="T52" s="285">
        <f>SUM(T45:T51)</f>
        <v>0</v>
      </c>
      <c r="U52" s="283">
        <f>SUM(U45:U51)</f>
        <v>0</v>
      </c>
      <c r="V52" s="283">
        <f>SUM(V45:V51)</f>
        <v>0</v>
      </c>
      <c r="W52" s="283">
        <f>SUM(W45:W51)</f>
        <v>0</v>
      </c>
      <c r="X52" s="280">
        <f t="shared" si="0"/>
        <v>0</v>
      </c>
      <c r="Y52" s="281" t="str">
        <f t="shared" si="1"/>
        <v>OK</v>
      </c>
      <c r="Z52" s="8"/>
    </row>
    <row r="53" spans="2:26" ht="27.6" customHeight="1" x14ac:dyDescent="0.25">
      <c r="B53" s="8"/>
      <c r="C53" s="341" t="s">
        <v>312</v>
      </c>
      <c r="D53" s="342"/>
      <c r="E53" s="342"/>
      <c r="F53" s="342"/>
      <c r="G53" s="342"/>
      <c r="H53" s="342"/>
      <c r="I53" s="342"/>
      <c r="J53" s="342"/>
      <c r="K53" s="342"/>
      <c r="L53" s="343"/>
      <c r="M53" s="8"/>
      <c r="O53" s="8"/>
      <c r="P53" s="276"/>
      <c r="Q53" s="8"/>
      <c r="S53" s="8"/>
      <c r="T53" s="335"/>
      <c r="U53" s="336"/>
      <c r="V53" s="336"/>
      <c r="W53" s="336"/>
      <c r="X53" s="336"/>
      <c r="Y53" s="337"/>
      <c r="Z53" s="8"/>
    </row>
    <row r="54" spans="2:26" ht="27.6" customHeight="1" x14ac:dyDescent="0.25">
      <c r="B54" s="8"/>
      <c r="C54" s="78" t="s">
        <v>313</v>
      </c>
      <c r="D54" s="166" t="s">
        <v>313</v>
      </c>
      <c r="E54" s="76" t="s">
        <v>314</v>
      </c>
      <c r="F54" s="1"/>
      <c r="G54" s="1"/>
      <c r="H54" s="259">
        <f>F54+G54</f>
        <v>0</v>
      </c>
      <c r="I54" s="1"/>
      <c r="J54" s="1"/>
      <c r="K54" s="259">
        <f>I54+J54</f>
        <v>0</v>
      </c>
      <c r="L54" s="260">
        <f>H54+K54</f>
        <v>0</v>
      </c>
      <c r="M54" s="8"/>
      <c r="O54" s="8"/>
      <c r="P54" s="276"/>
      <c r="Q54" s="8"/>
      <c r="S54" s="8"/>
      <c r="T54" s="225"/>
      <c r="U54" s="226"/>
      <c r="V54" s="226"/>
      <c r="W54" s="226"/>
      <c r="X54" s="280">
        <f t="shared" si="0"/>
        <v>0</v>
      </c>
      <c r="Y54" s="281" t="str">
        <f t="shared" si="1"/>
        <v>OK</v>
      </c>
      <c r="Z54" s="8"/>
    </row>
    <row r="55" spans="2:26" ht="27.6" customHeight="1" x14ac:dyDescent="0.25">
      <c r="B55" s="8"/>
      <c r="C55" s="78" t="s">
        <v>315</v>
      </c>
      <c r="D55" s="166" t="s">
        <v>315</v>
      </c>
      <c r="E55" s="76" t="s">
        <v>316</v>
      </c>
      <c r="F55" s="258"/>
      <c r="G55" s="258"/>
      <c r="H55" s="259">
        <f t="shared" ref="H55:H61" si="21">F55+G55</f>
        <v>0</v>
      </c>
      <c r="I55" s="1"/>
      <c r="J55" s="1"/>
      <c r="K55" s="259">
        <f t="shared" ref="K55:K61" si="22">I55+J55</f>
        <v>0</v>
      </c>
      <c r="L55" s="260">
        <f t="shared" ref="L55:L61" si="23">H55+K55</f>
        <v>0</v>
      </c>
      <c r="M55" s="8"/>
      <c r="O55" s="8"/>
      <c r="P55" s="276"/>
      <c r="Q55" s="8"/>
      <c r="S55" s="8"/>
      <c r="T55" s="225"/>
      <c r="U55" s="226"/>
      <c r="V55" s="226"/>
      <c r="W55" s="226"/>
      <c r="X55" s="280">
        <f t="shared" si="0"/>
        <v>0</v>
      </c>
      <c r="Y55" s="281" t="str">
        <f t="shared" si="1"/>
        <v>OK</v>
      </c>
      <c r="Z55" s="8"/>
    </row>
    <row r="56" spans="2:26" ht="27.6" customHeight="1" x14ac:dyDescent="0.25">
      <c r="B56" s="8"/>
      <c r="C56" s="78" t="s">
        <v>317</v>
      </c>
      <c r="D56" s="166" t="s">
        <v>317</v>
      </c>
      <c r="E56" s="76" t="s">
        <v>318</v>
      </c>
      <c r="F56" s="258"/>
      <c r="G56" s="258"/>
      <c r="H56" s="259">
        <f t="shared" si="21"/>
        <v>0</v>
      </c>
      <c r="I56" s="1"/>
      <c r="J56" s="1"/>
      <c r="K56" s="259">
        <f t="shared" si="22"/>
        <v>0</v>
      </c>
      <c r="L56" s="260">
        <f t="shared" si="23"/>
        <v>0</v>
      </c>
      <c r="M56" s="8"/>
      <c r="O56" s="8"/>
      <c r="P56" s="276"/>
      <c r="Q56" s="8"/>
      <c r="S56" s="8"/>
      <c r="T56" s="225"/>
      <c r="U56" s="226"/>
      <c r="V56" s="226"/>
      <c r="W56" s="226"/>
      <c r="X56" s="280">
        <f t="shared" si="0"/>
        <v>0</v>
      </c>
      <c r="Y56" s="281" t="str">
        <f t="shared" si="1"/>
        <v>OK</v>
      </c>
      <c r="Z56" s="8"/>
    </row>
    <row r="57" spans="2:26" ht="27.6" customHeight="1" x14ac:dyDescent="0.25">
      <c r="B57" s="8"/>
      <c r="C57" s="78" t="s">
        <v>319</v>
      </c>
      <c r="D57" s="166" t="s">
        <v>319</v>
      </c>
      <c r="E57" s="76" t="s">
        <v>320</v>
      </c>
      <c r="F57" s="1"/>
      <c r="G57" s="1"/>
      <c r="H57" s="259">
        <f t="shared" si="21"/>
        <v>0</v>
      </c>
      <c r="I57" s="1"/>
      <c r="J57" s="1"/>
      <c r="K57" s="259">
        <f t="shared" si="22"/>
        <v>0</v>
      </c>
      <c r="L57" s="260">
        <f t="shared" si="23"/>
        <v>0</v>
      </c>
      <c r="M57" s="8"/>
      <c r="O57" s="8"/>
      <c r="P57" s="338"/>
      <c r="Q57" s="8"/>
      <c r="S57" s="8"/>
      <c r="T57" s="225"/>
      <c r="U57" s="226"/>
      <c r="V57" s="226"/>
      <c r="W57" s="226"/>
      <c r="X57" s="280">
        <f t="shared" si="0"/>
        <v>0</v>
      </c>
      <c r="Y57" s="281" t="str">
        <f t="shared" si="1"/>
        <v>OK</v>
      </c>
      <c r="Z57" s="8"/>
    </row>
    <row r="58" spans="2:26" ht="27.6" customHeight="1" x14ac:dyDescent="0.25">
      <c r="B58" s="8"/>
      <c r="C58" s="78" t="s">
        <v>321</v>
      </c>
      <c r="D58" s="166" t="s">
        <v>321</v>
      </c>
      <c r="E58" s="76" t="s">
        <v>322</v>
      </c>
      <c r="F58" s="1"/>
      <c r="G58" s="1"/>
      <c r="H58" s="259">
        <f t="shared" si="21"/>
        <v>0</v>
      </c>
      <c r="I58" s="1"/>
      <c r="J58" s="1"/>
      <c r="K58" s="259">
        <f t="shared" si="22"/>
        <v>0</v>
      </c>
      <c r="L58" s="260">
        <f t="shared" si="23"/>
        <v>0</v>
      </c>
      <c r="M58" s="8"/>
      <c r="O58" s="8"/>
      <c r="P58" s="339"/>
      <c r="Q58" s="8"/>
      <c r="S58" s="8"/>
      <c r="T58" s="225"/>
      <c r="U58" s="226"/>
      <c r="V58" s="226"/>
      <c r="W58" s="226"/>
      <c r="X58" s="280">
        <f t="shared" si="0"/>
        <v>0</v>
      </c>
      <c r="Y58" s="281" t="str">
        <f t="shared" si="1"/>
        <v>OK</v>
      </c>
      <c r="Z58" s="8"/>
    </row>
    <row r="59" spans="2:26" ht="27.6" customHeight="1" x14ac:dyDescent="0.25">
      <c r="B59" s="8"/>
      <c r="C59" s="78" t="s">
        <v>323</v>
      </c>
      <c r="D59" s="166" t="s">
        <v>323</v>
      </c>
      <c r="E59" s="76" t="s">
        <v>324</v>
      </c>
      <c r="F59" s="1"/>
      <c r="G59" s="1"/>
      <c r="H59" s="259">
        <f t="shared" si="21"/>
        <v>0</v>
      </c>
      <c r="I59" s="1"/>
      <c r="J59" s="1"/>
      <c r="K59" s="259">
        <f t="shared" si="22"/>
        <v>0</v>
      </c>
      <c r="L59" s="260">
        <f t="shared" si="23"/>
        <v>0</v>
      </c>
      <c r="M59" s="8"/>
      <c r="O59" s="8"/>
      <c r="P59" s="339"/>
      <c r="Q59" s="8"/>
      <c r="S59" s="8"/>
      <c r="T59" s="225"/>
      <c r="U59" s="226"/>
      <c r="V59" s="226"/>
      <c r="W59" s="226"/>
      <c r="X59" s="280">
        <f t="shared" si="0"/>
        <v>0</v>
      </c>
      <c r="Y59" s="281" t="str">
        <f t="shared" si="1"/>
        <v>OK</v>
      </c>
      <c r="Z59" s="8"/>
    </row>
    <row r="60" spans="2:26" ht="27.6" customHeight="1" x14ac:dyDescent="0.25">
      <c r="B60" s="8"/>
      <c r="C60" s="78" t="s">
        <v>325</v>
      </c>
      <c r="D60" s="166" t="s">
        <v>325</v>
      </c>
      <c r="E60" s="76" t="s">
        <v>326</v>
      </c>
      <c r="F60" s="1"/>
      <c r="G60" s="1"/>
      <c r="H60" s="259">
        <f t="shared" si="21"/>
        <v>0</v>
      </c>
      <c r="I60" s="1"/>
      <c r="J60" s="1"/>
      <c r="K60" s="259">
        <f t="shared" si="22"/>
        <v>0</v>
      </c>
      <c r="L60" s="260">
        <f t="shared" si="23"/>
        <v>0</v>
      </c>
      <c r="M60" s="8"/>
      <c r="O60" s="8"/>
      <c r="P60" s="340"/>
      <c r="Q60" s="8"/>
      <c r="S60" s="8"/>
      <c r="T60" s="225"/>
      <c r="U60" s="226"/>
      <c r="V60" s="226"/>
      <c r="W60" s="226"/>
      <c r="X60" s="280">
        <f t="shared" si="0"/>
        <v>0</v>
      </c>
      <c r="Y60" s="281" t="str">
        <f t="shared" si="1"/>
        <v>OK</v>
      </c>
      <c r="Z60" s="8"/>
    </row>
    <row r="61" spans="2:26" ht="27.6" customHeight="1" x14ac:dyDescent="0.25">
      <c r="B61" s="8"/>
      <c r="C61" s="78" t="s">
        <v>327</v>
      </c>
      <c r="D61" s="166" t="s">
        <v>327</v>
      </c>
      <c r="E61" s="76" t="s">
        <v>328</v>
      </c>
      <c r="F61" s="1"/>
      <c r="G61" s="1"/>
      <c r="H61" s="259">
        <f t="shared" si="21"/>
        <v>0</v>
      </c>
      <c r="I61" s="1"/>
      <c r="J61" s="1"/>
      <c r="K61" s="259">
        <f t="shared" si="22"/>
        <v>0</v>
      </c>
      <c r="L61" s="260">
        <f t="shared" si="23"/>
        <v>0</v>
      </c>
      <c r="M61" s="8"/>
      <c r="O61" s="8"/>
      <c r="P61" s="276"/>
      <c r="Q61" s="8"/>
      <c r="S61" s="8"/>
      <c r="T61" s="225"/>
      <c r="U61" s="226"/>
      <c r="V61" s="226"/>
      <c r="W61" s="226"/>
      <c r="X61" s="280">
        <f t="shared" si="0"/>
        <v>0</v>
      </c>
      <c r="Y61" s="281" t="str">
        <f t="shared" si="1"/>
        <v>OK</v>
      </c>
      <c r="Z61" s="8"/>
    </row>
    <row r="62" spans="2:26" ht="27.6" customHeight="1" x14ac:dyDescent="0.25">
      <c r="B62" s="8"/>
      <c r="C62" s="171"/>
      <c r="D62" s="172"/>
      <c r="E62" s="173" t="s">
        <v>268</v>
      </c>
      <c r="F62" s="263">
        <f>F54+F57+F58+F59+F60+F61</f>
        <v>0</v>
      </c>
      <c r="G62" s="263">
        <f>G54+G57+G58+G59+G60+G61</f>
        <v>0</v>
      </c>
      <c r="H62" s="263">
        <f>H54+H57+H58+H59+H60+H61</f>
        <v>0</v>
      </c>
      <c r="I62" s="263">
        <f>SUM(I54:I61)</f>
        <v>0</v>
      </c>
      <c r="J62" s="263">
        <f>SUM(J54:J61)</f>
        <v>0</v>
      </c>
      <c r="K62" s="263">
        <f>SUM(K54:K61)</f>
        <v>0</v>
      </c>
      <c r="L62" s="264">
        <f>SUM(L54:L61)</f>
        <v>0</v>
      </c>
      <c r="M62" s="8"/>
      <c r="O62" s="8"/>
      <c r="P62" s="276"/>
      <c r="Q62" s="8"/>
      <c r="S62" s="8"/>
      <c r="T62" s="282">
        <f>SUM(T54:T61)</f>
        <v>0</v>
      </c>
      <c r="U62" s="283">
        <f t="shared" ref="U62:W62" si="24">SUM(U54:U61)</f>
        <v>0</v>
      </c>
      <c r="V62" s="283">
        <f t="shared" si="24"/>
        <v>0</v>
      </c>
      <c r="W62" s="284">
        <f t="shared" si="24"/>
        <v>0</v>
      </c>
      <c r="X62" s="280">
        <f t="shared" si="0"/>
        <v>0</v>
      </c>
      <c r="Y62" s="281" t="str">
        <f t="shared" si="1"/>
        <v>OK</v>
      </c>
      <c r="Z62" s="8"/>
    </row>
    <row r="63" spans="2:26" ht="27.6" customHeight="1" x14ac:dyDescent="0.25">
      <c r="B63" s="8"/>
      <c r="C63" s="341" t="s">
        <v>330</v>
      </c>
      <c r="D63" s="342"/>
      <c r="E63" s="342"/>
      <c r="F63" s="342"/>
      <c r="G63" s="342"/>
      <c r="H63" s="342"/>
      <c r="I63" s="342"/>
      <c r="J63" s="342"/>
      <c r="K63" s="342"/>
      <c r="L63" s="343"/>
      <c r="M63" s="8"/>
      <c r="O63" s="8"/>
      <c r="P63" s="276"/>
      <c r="Q63" s="8"/>
      <c r="S63" s="8"/>
      <c r="T63" s="335"/>
      <c r="U63" s="336"/>
      <c r="V63" s="336"/>
      <c r="W63" s="336"/>
      <c r="X63" s="336"/>
      <c r="Y63" s="337"/>
      <c r="Z63" s="8"/>
    </row>
    <row r="64" spans="2:26" ht="27.6" customHeight="1" x14ac:dyDescent="0.25">
      <c r="B64" s="8"/>
      <c r="C64" s="78" t="s">
        <v>331</v>
      </c>
      <c r="D64" s="166"/>
      <c r="E64" s="76" t="s">
        <v>332</v>
      </c>
      <c r="F64" s="170"/>
      <c r="G64" s="170"/>
      <c r="H64" s="259">
        <f>F64+G64</f>
        <v>0</v>
      </c>
      <c r="I64" s="1"/>
      <c r="J64" s="1"/>
      <c r="K64" s="259">
        <f>I64+J64</f>
        <v>0</v>
      </c>
      <c r="L64" s="260">
        <f>H64+K64</f>
        <v>0</v>
      </c>
      <c r="M64" s="8"/>
      <c r="O64" s="8"/>
      <c r="P64" s="276"/>
      <c r="Q64" s="8"/>
      <c r="S64" s="8"/>
      <c r="T64" s="225"/>
      <c r="U64" s="226"/>
      <c r="V64" s="226"/>
      <c r="W64" s="226"/>
      <c r="X64" s="280">
        <f t="shared" si="0"/>
        <v>0</v>
      </c>
      <c r="Y64" s="281" t="str">
        <f t="shared" si="1"/>
        <v>OK</v>
      </c>
      <c r="Z64" s="8"/>
    </row>
    <row r="65" spans="2:26" ht="27.6" customHeight="1" x14ac:dyDescent="0.25">
      <c r="B65" s="8"/>
      <c r="C65" s="78" t="s">
        <v>333</v>
      </c>
      <c r="D65" s="166"/>
      <c r="E65" s="76" t="s">
        <v>334</v>
      </c>
      <c r="F65" s="170"/>
      <c r="G65" s="170"/>
      <c r="H65" s="259">
        <f>F65+G65</f>
        <v>0</v>
      </c>
      <c r="I65" s="1"/>
      <c r="J65" s="1"/>
      <c r="K65" s="259">
        <f>I65+J65</f>
        <v>0</v>
      </c>
      <c r="L65" s="260">
        <f>H65+K65</f>
        <v>0</v>
      </c>
      <c r="M65" s="8"/>
      <c r="O65" s="8"/>
      <c r="P65" s="276"/>
      <c r="Q65" s="8"/>
      <c r="S65" s="8"/>
      <c r="T65" s="225"/>
      <c r="U65" s="226"/>
      <c r="V65" s="226"/>
      <c r="W65" s="226"/>
      <c r="X65" s="280">
        <f t="shared" si="0"/>
        <v>0</v>
      </c>
      <c r="Y65" s="281" t="str">
        <f t="shared" si="1"/>
        <v>OK</v>
      </c>
      <c r="Z65" s="8"/>
    </row>
    <row r="66" spans="2:26" ht="27.6" customHeight="1" x14ac:dyDescent="0.25">
      <c r="B66" s="8"/>
      <c r="C66" s="171"/>
      <c r="D66" s="172"/>
      <c r="E66" s="173" t="s">
        <v>268</v>
      </c>
      <c r="F66" s="265">
        <v>0</v>
      </c>
      <c r="G66" s="261">
        <v>0</v>
      </c>
      <c r="H66" s="261">
        <v>0</v>
      </c>
      <c r="I66" s="261">
        <f t="shared" ref="I66:K66" si="25">SUM(I64:I65)</f>
        <v>0</v>
      </c>
      <c r="J66" s="261">
        <f t="shared" si="25"/>
        <v>0</v>
      </c>
      <c r="K66" s="266">
        <f t="shared" si="25"/>
        <v>0</v>
      </c>
      <c r="L66" s="262">
        <f>SUM(L64:L65)</f>
        <v>0</v>
      </c>
      <c r="M66" s="8"/>
      <c r="O66" s="8"/>
      <c r="P66" s="276"/>
      <c r="Q66" s="8"/>
      <c r="S66" s="8"/>
      <c r="T66" s="282">
        <f>SUM(T64:T65)</f>
        <v>0</v>
      </c>
      <c r="U66" s="283">
        <f t="shared" ref="U66:W66" si="26">SUM(U64:U65)</f>
        <v>0</v>
      </c>
      <c r="V66" s="283">
        <f t="shared" si="26"/>
        <v>0</v>
      </c>
      <c r="W66" s="284">
        <f t="shared" si="26"/>
        <v>0</v>
      </c>
      <c r="X66" s="280">
        <f t="shared" si="0"/>
        <v>0</v>
      </c>
      <c r="Y66" s="281" t="str">
        <f t="shared" si="1"/>
        <v>OK</v>
      </c>
      <c r="Z66" s="8"/>
    </row>
    <row r="67" spans="2:26" ht="27.6" customHeight="1" x14ac:dyDescent="0.25">
      <c r="B67" s="8"/>
      <c r="C67" s="341" t="s">
        <v>335</v>
      </c>
      <c r="D67" s="342"/>
      <c r="E67" s="342"/>
      <c r="F67" s="342"/>
      <c r="G67" s="342"/>
      <c r="H67" s="342"/>
      <c r="I67" s="342"/>
      <c r="J67" s="342"/>
      <c r="K67" s="342"/>
      <c r="L67" s="343"/>
      <c r="M67" s="8"/>
      <c r="O67" s="8"/>
      <c r="P67" s="276"/>
      <c r="Q67" s="8"/>
      <c r="S67" s="8"/>
      <c r="T67" s="335"/>
      <c r="U67" s="336"/>
      <c r="V67" s="336"/>
      <c r="W67" s="336"/>
      <c r="X67" s="336"/>
      <c r="Y67" s="337"/>
      <c r="Z67" s="8"/>
    </row>
    <row r="68" spans="2:26" ht="45" customHeight="1" x14ac:dyDescent="0.25">
      <c r="B68" s="8"/>
      <c r="C68" s="78" t="s">
        <v>338</v>
      </c>
      <c r="D68" s="162"/>
      <c r="E68" s="174" t="s">
        <v>336</v>
      </c>
      <c r="F68" s="1"/>
      <c r="G68" s="1"/>
      <c r="H68" s="259">
        <f t="shared" ref="H68:H69" si="27">F68+G68</f>
        <v>0</v>
      </c>
      <c r="I68" s="1"/>
      <c r="J68" s="1"/>
      <c r="K68" s="259">
        <f t="shared" ref="K68:K69" si="28">I68+J68</f>
        <v>0</v>
      </c>
      <c r="L68" s="260">
        <f t="shared" ref="L68:L69" si="29">H68+K68</f>
        <v>0</v>
      </c>
      <c r="M68" s="8"/>
      <c r="O68" s="8"/>
      <c r="P68" s="276"/>
      <c r="Q68" s="8"/>
      <c r="S68" s="8"/>
      <c r="T68" s="225"/>
      <c r="U68" s="226"/>
      <c r="V68" s="226"/>
      <c r="W68" s="226"/>
      <c r="X68" s="280">
        <f t="shared" si="0"/>
        <v>0</v>
      </c>
      <c r="Y68" s="281" t="str">
        <f t="shared" si="1"/>
        <v>OK</v>
      </c>
      <c r="Z68" s="8"/>
    </row>
    <row r="69" spans="2:26" ht="44.4" customHeight="1" x14ac:dyDescent="0.25">
      <c r="B69" s="8"/>
      <c r="C69" s="78" t="s">
        <v>338</v>
      </c>
      <c r="D69" s="162"/>
      <c r="E69" s="174" t="s">
        <v>337</v>
      </c>
      <c r="F69" s="1"/>
      <c r="G69" s="1"/>
      <c r="H69" s="259">
        <f t="shared" si="27"/>
        <v>0</v>
      </c>
      <c r="I69" s="1"/>
      <c r="J69" s="1"/>
      <c r="K69" s="259">
        <f t="shared" si="28"/>
        <v>0</v>
      </c>
      <c r="L69" s="260">
        <f t="shared" si="29"/>
        <v>0</v>
      </c>
      <c r="M69" s="8"/>
      <c r="O69" s="8"/>
      <c r="P69" s="276"/>
      <c r="Q69" s="8"/>
      <c r="S69" s="8"/>
      <c r="T69" s="225"/>
      <c r="U69" s="226"/>
      <c r="V69" s="226"/>
      <c r="W69" s="226"/>
      <c r="X69" s="280">
        <f t="shared" si="0"/>
        <v>0</v>
      </c>
      <c r="Y69" s="281" t="str">
        <f t="shared" si="1"/>
        <v>OK</v>
      </c>
      <c r="Z69" s="8"/>
    </row>
    <row r="70" spans="2:26" ht="27.6" customHeight="1" x14ac:dyDescent="0.25">
      <c r="B70" s="8"/>
      <c r="C70" s="161"/>
      <c r="D70" s="162"/>
      <c r="E70" s="173" t="s">
        <v>268</v>
      </c>
      <c r="F70" s="263">
        <f>SUM(F68:F69)</f>
        <v>0</v>
      </c>
      <c r="G70" s="263">
        <f t="shared" ref="G70:L70" si="30">SUM(G68:G69)</f>
        <v>0</v>
      </c>
      <c r="H70" s="263">
        <f t="shared" si="30"/>
        <v>0</v>
      </c>
      <c r="I70" s="263">
        <f t="shared" si="30"/>
        <v>0</v>
      </c>
      <c r="J70" s="263">
        <f t="shared" si="30"/>
        <v>0</v>
      </c>
      <c r="K70" s="263">
        <f t="shared" si="30"/>
        <v>0</v>
      </c>
      <c r="L70" s="264">
        <f t="shared" si="30"/>
        <v>0</v>
      </c>
      <c r="M70" s="8"/>
      <c r="O70" s="8"/>
      <c r="P70" s="276"/>
      <c r="Q70" s="8"/>
      <c r="S70" s="8"/>
      <c r="T70" s="282">
        <f>SUM(T68:T69)</f>
        <v>0</v>
      </c>
      <c r="U70" s="283">
        <f t="shared" ref="U70:W70" si="31">SUM(U68:U69)</f>
        <v>0</v>
      </c>
      <c r="V70" s="283">
        <f t="shared" si="31"/>
        <v>0</v>
      </c>
      <c r="W70" s="284">
        <f t="shared" si="31"/>
        <v>0</v>
      </c>
      <c r="X70" s="280">
        <f t="shared" si="0"/>
        <v>0</v>
      </c>
      <c r="Y70" s="281" t="str">
        <f t="shared" si="1"/>
        <v>OK</v>
      </c>
      <c r="Z70" s="8"/>
    </row>
    <row r="71" spans="2:26" ht="27.6" customHeight="1" x14ac:dyDescent="0.25">
      <c r="B71" s="8"/>
      <c r="C71" s="341" t="s">
        <v>339</v>
      </c>
      <c r="D71" s="342"/>
      <c r="E71" s="342"/>
      <c r="F71" s="342"/>
      <c r="G71" s="342"/>
      <c r="H71" s="342"/>
      <c r="I71" s="342"/>
      <c r="J71" s="342"/>
      <c r="K71" s="342"/>
      <c r="L71" s="343"/>
      <c r="M71" s="8"/>
      <c r="O71" s="8"/>
      <c r="P71" s="276"/>
      <c r="Q71" s="8"/>
      <c r="S71" s="8"/>
      <c r="T71" s="335"/>
      <c r="U71" s="336"/>
      <c r="V71" s="336"/>
      <c r="W71" s="336"/>
      <c r="X71" s="336"/>
      <c r="Y71" s="337"/>
      <c r="Z71" s="8"/>
    </row>
    <row r="72" spans="2:26" ht="27.6" customHeight="1" x14ac:dyDescent="0.25">
      <c r="B72" s="8"/>
      <c r="C72" s="78" t="s">
        <v>338</v>
      </c>
      <c r="D72" s="162"/>
      <c r="E72" s="174" t="s">
        <v>340</v>
      </c>
      <c r="F72" s="1"/>
      <c r="G72" s="1"/>
      <c r="H72" s="259">
        <f t="shared" ref="H72:H79" si="32">F72+G72</f>
        <v>0</v>
      </c>
      <c r="I72" s="1"/>
      <c r="J72" s="1"/>
      <c r="K72" s="259">
        <f t="shared" ref="K72:K73" si="33">I72+J72</f>
        <v>0</v>
      </c>
      <c r="L72" s="260">
        <f t="shared" ref="L72:L73" si="34">H72+K72</f>
        <v>0</v>
      </c>
      <c r="M72" s="8"/>
      <c r="O72" s="8"/>
      <c r="P72" s="276"/>
      <c r="Q72" s="8"/>
      <c r="S72" s="8"/>
      <c r="T72" s="225"/>
      <c r="U72" s="226"/>
      <c r="V72" s="226"/>
      <c r="W72" s="226"/>
      <c r="X72" s="280">
        <f t="shared" si="0"/>
        <v>0</v>
      </c>
      <c r="Y72" s="281" t="str">
        <f t="shared" si="1"/>
        <v>OK</v>
      </c>
      <c r="Z72" s="8"/>
    </row>
    <row r="73" spans="2:26" ht="27.6" customHeight="1" x14ac:dyDescent="0.25">
      <c r="B73" s="8"/>
      <c r="C73" s="78" t="s">
        <v>338</v>
      </c>
      <c r="D73" s="162"/>
      <c r="E73" s="174" t="s">
        <v>341</v>
      </c>
      <c r="F73" s="1"/>
      <c r="G73" s="1"/>
      <c r="H73" s="259">
        <f t="shared" si="32"/>
        <v>0</v>
      </c>
      <c r="I73" s="1"/>
      <c r="J73" s="1"/>
      <c r="K73" s="259">
        <f t="shared" si="33"/>
        <v>0</v>
      </c>
      <c r="L73" s="260">
        <f t="shared" si="34"/>
        <v>0</v>
      </c>
      <c r="M73" s="8"/>
      <c r="O73" s="8"/>
      <c r="P73" s="276"/>
      <c r="Q73" s="8"/>
      <c r="S73" s="8"/>
      <c r="T73" s="225"/>
      <c r="U73" s="226"/>
      <c r="V73" s="226"/>
      <c r="W73" s="226"/>
      <c r="X73" s="280">
        <f t="shared" si="0"/>
        <v>0</v>
      </c>
      <c r="Y73" s="281" t="str">
        <f t="shared" si="1"/>
        <v>OK</v>
      </c>
      <c r="Z73" s="8"/>
    </row>
    <row r="74" spans="2:26" ht="27.6" customHeight="1" x14ac:dyDescent="0.25">
      <c r="B74" s="8"/>
      <c r="C74" s="78" t="s">
        <v>338</v>
      </c>
      <c r="D74" s="162"/>
      <c r="E74" s="175" t="s">
        <v>342</v>
      </c>
      <c r="F74" s="176"/>
      <c r="G74" s="176"/>
      <c r="H74" s="259">
        <f t="shared" si="32"/>
        <v>0</v>
      </c>
      <c r="I74" s="176"/>
      <c r="J74" s="176"/>
      <c r="K74" s="259">
        <f t="shared" ref="K74:K79" si="35">I74+J74</f>
        <v>0</v>
      </c>
      <c r="L74" s="260">
        <f t="shared" ref="L74:L79" si="36">H74+K74</f>
        <v>0</v>
      </c>
      <c r="M74" s="8"/>
      <c r="O74" s="8"/>
      <c r="P74" s="276"/>
      <c r="Q74" s="8"/>
      <c r="S74" s="8"/>
      <c r="T74" s="225"/>
      <c r="U74" s="226"/>
      <c r="V74" s="226"/>
      <c r="W74" s="226"/>
      <c r="X74" s="280">
        <f t="shared" si="0"/>
        <v>0</v>
      </c>
      <c r="Y74" s="281" t="str">
        <f t="shared" si="1"/>
        <v>OK</v>
      </c>
      <c r="Z74" s="8"/>
    </row>
    <row r="75" spans="2:26" ht="27.6" customHeight="1" x14ac:dyDescent="0.25">
      <c r="B75" s="8"/>
      <c r="C75" s="78" t="s">
        <v>338</v>
      </c>
      <c r="D75" s="162"/>
      <c r="E75" s="175" t="s">
        <v>343</v>
      </c>
      <c r="F75" s="176"/>
      <c r="G75" s="176"/>
      <c r="H75" s="259">
        <f t="shared" si="32"/>
        <v>0</v>
      </c>
      <c r="I75" s="176"/>
      <c r="J75" s="176"/>
      <c r="K75" s="259">
        <f t="shared" si="35"/>
        <v>0</v>
      </c>
      <c r="L75" s="260">
        <f t="shared" si="36"/>
        <v>0</v>
      </c>
      <c r="M75" s="8"/>
      <c r="O75" s="8"/>
      <c r="P75" s="276"/>
      <c r="Q75" s="8"/>
      <c r="S75" s="8"/>
      <c r="T75" s="225"/>
      <c r="U75" s="226"/>
      <c r="V75" s="226"/>
      <c r="W75" s="226"/>
      <c r="X75" s="280">
        <f t="shared" si="0"/>
        <v>0</v>
      </c>
      <c r="Y75" s="281" t="str">
        <f t="shared" si="1"/>
        <v>OK</v>
      </c>
      <c r="Z75" s="8"/>
    </row>
    <row r="76" spans="2:26" ht="27.6" customHeight="1" x14ac:dyDescent="0.25">
      <c r="B76" s="8"/>
      <c r="C76" s="78" t="s">
        <v>338</v>
      </c>
      <c r="D76" s="162"/>
      <c r="E76" s="175" t="s">
        <v>348</v>
      </c>
      <c r="F76" s="176"/>
      <c r="G76" s="176"/>
      <c r="H76" s="259">
        <f t="shared" si="32"/>
        <v>0</v>
      </c>
      <c r="I76" s="176"/>
      <c r="J76" s="176"/>
      <c r="K76" s="259">
        <f t="shared" si="35"/>
        <v>0</v>
      </c>
      <c r="L76" s="260">
        <f t="shared" si="36"/>
        <v>0</v>
      </c>
      <c r="M76" s="8"/>
      <c r="O76" s="8"/>
      <c r="P76" s="276"/>
      <c r="Q76" s="8"/>
      <c r="S76" s="8"/>
      <c r="T76" s="225"/>
      <c r="U76" s="226"/>
      <c r="V76" s="226"/>
      <c r="W76" s="226"/>
      <c r="X76" s="280">
        <f t="shared" si="0"/>
        <v>0</v>
      </c>
      <c r="Y76" s="281" t="str">
        <f t="shared" si="1"/>
        <v>OK</v>
      </c>
      <c r="Z76" s="8"/>
    </row>
    <row r="77" spans="2:26" ht="27.6" customHeight="1" x14ac:dyDescent="0.25">
      <c r="B77" s="8"/>
      <c r="C77" s="78" t="s">
        <v>338</v>
      </c>
      <c r="D77" s="162"/>
      <c r="E77" s="175" t="s">
        <v>349</v>
      </c>
      <c r="F77" s="176"/>
      <c r="G77" s="176"/>
      <c r="H77" s="259">
        <f t="shared" si="32"/>
        <v>0</v>
      </c>
      <c r="I77" s="176"/>
      <c r="J77" s="176"/>
      <c r="K77" s="259">
        <f t="shared" si="35"/>
        <v>0</v>
      </c>
      <c r="L77" s="260">
        <f t="shared" si="36"/>
        <v>0</v>
      </c>
      <c r="M77" s="8"/>
      <c r="O77" s="8"/>
      <c r="P77" s="276"/>
      <c r="Q77" s="8"/>
      <c r="S77" s="8"/>
      <c r="T77" s="225"/>
      <c r="U77" s="226"/>
      <c r="V77" s="226"/>
      <c r="W77" s="226"/>
      <c r="X77" s="280">
        <f t="shared" si="0"/>
        <v>0</v>
      </c>
      <c r="Y77" s="281" t="str">
        <f t="shared" si="1"/>
        <v>OK</v>
      </c>
      <c r="Z77" s="8"/>
    </row>
    <row r="78" spans="2:26" ht="27.6" customHeight="1" x14ac:dyDescent="0.25">
      <c r="B78" s="8"/>
      <c r="C78" s="78" t="s">
        <v>338</v>
      </c>
      <c r="D78" s="162"/>
      <c r="E78" s="175" t="s">
        <v>350</v>
      </c>
      <c r="F78" s="176"/>
      <c r="G78" s="176"/>
      <c r="H78" s="259">
        <f t="shared" si="32"/>
        <v>0</v>
      </c>
      <c r="I78" s="176"/>
      <c r="J78" s="176"/>
      <c r="K78" s="259">
        <f t="shared" si="35"/>
        <v>0</v>
      </c>
      <c r="L78" s="260">
        <f t="shared" si="36"/>
        <v>0</v>
      </c>
      <c r="M78" s="8"/>
      <c r="O78" s="8"/>
      <c r="P78" s="276"/>
      <c r="Q78" s="8"/>
      <c r="S78" s="8"/>
      <c r="T78" s="225"/>
      <c r="U78" s="226"/>
      <c r="V78" s="226"/>
      <c r="W78" s="226"/>
      <c r="X78" s="280">
        <f t="shared" si="0"/>
        <v>0</v>
      </c>
      <c r="Y78" s="281" t="str">
        <f t="shared" si="1"/>
        <v>OK</v>
      </c>
      <c r="Z78" s="8"/>
    </row>
    <row r="79" spans="2:26" ht="27.6" customHeight="1" x14ac:dyDescent="0.25">
      <c r="B79" s="8"/>
      <c r="C79" s="78" t="s">
        <v>338</v>
      </c>
      <c r="D79" s="162"/>
      <c r="E79" s="175" t="s">
        <v>351</v>
      </c>
      <c r="F79" s="176"/>
      <c r="G79" s="176"/>
      <c r="H79" s="259">
        <f t="shared" si="32"/>
        <v>0</v>
      </c>
      <c r="I79" s="176"/>
      <c r="J79" s="176"/>
      <c r="K79" s="259">
        <f t="shared" si="35"/>
        <v>0</v>
      </c>
      <c r="L79" s="260">
        <f t="shared" si="36"/>
        <v>0</v>
      </c>
      <c r="M79" s="8"/>
      <c r="O79" s="8"/>
      <c r="P79" s="276"/>
      <c r="Q79" s="8"/>
      <c r="S79" s="8"/>
      <c r="T79" s="225"/>
      <c r="U79" s="226"/>
      <c r="V79" s="226"/>
      <c r="W79" s="226"/>
      <c r="X79" s="280">
        <f t="shared" si="0"/>
        <v>0</v>
      </c>
      <c r="Y79" s="281" t="str">
        <f t="shared" si="1"/>
        <v>OK</v>
      </c>
      <c r="Z79" s="8"/>
    </row>
    <row r="80" spans="2:26" ht="27.6" customHeight="1" x14ac:dyDescent="0.25">
      <c r="B80" s="8"/>
      <c r="C80" s="161"/>
      <c r="D80" s="162"/>
      <c r="E80" s="173" t="s">
        <v>268</v>
      </c>
      <c r="F80" s="263">
        <f>SUM(F72:F79)</f>
        <v>0</v>
      </c>
      <c r="G80" s="263">
        <f t="shared" ref="G80:L80" si="37">SUM(G72:G79)</f>
        <v>0</v>
      </c>
      <c r="H80" s="263">
        <f t="shared" si="37"/>
        <v>0</v>
      </c>
      <c r="I80" s="263">
        <f t="shared" si="37"/>
        <v>0</v>
      </c>
      <c r="J80" s="263">
        <f t="shared" si="37"/>
        <v>0</v>
      </c>
      <c r="K80" s="263">
        <f t="shared" si="37"/>
        <v>0</v>
      </c>
      <c r="L80" s="262">
        <f t="shared" si="37"/>
        <v>0</v>
      </c>
      <c r="M80" s="8"/>
      <c r="O80" s="8"/>
      <c r="P80" s="276"/>
      <c r="Q80" s="8"/>
      <c r="S80" s="8"/>
      <c r="T80" s="282">
        <f>SUM(T72:T79)</f>
        <v>0</v>
      </c>
      <c r="U80" s="283">
        <f t="shared" ref="U80:W80" si="38">SUM(U72:U79)</f>
        <v>0</v>
      </c>
      <c r="V80" s="283">
        <f t="shared" si="38"/>
        <v>0</v>
      </c>
      <c r="W80" s="284">
        <f t="shared" si="38"/>
        <v>0</v>
      </c>
      <c r="X80" s="280">
        <f t="shared" si="0"/>
        <v>0</v>
      </c>
      <c r="Y80" s="281" t="str">
        <f t="shared" si="1"/>
        <v>OK</v>
      </c>
      <c r="Z80" s="8"/>
    </row>
    <row r="81" spans="2:26" ht="27.6" customHeight="1" x14ac:dyDescent="0.25">
      <c r="B81" s="8"/>
      <c r="C81" s="341" t="s">
        <v>345</v>
      </c>
      <c r="D81" s="342"/>
      <c r="E81" s="342"/>
      <c r="F81" s="342"/>
      <c r="G81" s="342"/>
      <c r="H81" s="342"/>
      <c r="I81" s="342"/>
      <c r="J81" s="342"/>
      <c r="K81" s="342"/>
      <c r="L81" s="343"/>
      <c r="M81" s="8"/>
      <c r="O81" s="8"/>
      <c r="P81" s="276"/>
      <c r="Q81" s="8"/>
      <c r="S81" s="8"/>
      <c r="T81" s="335"/>
      <c r="U81" s="336"/>
      <c r="V81" s="336"/>
      <c r="W81" s="336"/>
      <c r="X81" s="336"/>
      <c r="Y81" s="337"/>
      <c r="Z81" s="8"/>
    </row>
    <row r="82" spans="2:26" ht="27.6" customHeight="1" x14ac:dyDescent="0.25">
      <c r="B82" s="8"/>
      <c r="C82" s="78" t="s">
        <v>338</v>
      </c>
      <c r="D82" s="162"/>
      <c r="E82" s="174" t="s">
        <v>346</v>
      </c>
      <c r="F82" s="1"/>
      <c r="G82" s="1"/>
      <c r="H82" s="259">
        <f t="shared" ref="H82:H83" si="39">F82+G82</f>
        <v>0</v>
      </c>
      <c r="I82" s="1"/>
      <c r="J82" s="1"/>
      <c r="K82" s="259">
        <f t="shared" ref="K82:K83" si="40">I82+J82</f>
        <v>0</v>
      </c>
      <c r="L82" s="260">
        <f t="shared" ref="L82:L83" si="41">H82+K82</f>
        <v>0</v>
      </c>
      <c r="M82" s="8"/>
      <c r="O82" s="8"/>
      <c r="P82" s="276"/>
      <c r="Q82" s="8"/>
      <c r="S82" s="8"/>
      <c r="T82" s="225"/>
      <c r="U82" s="226"/>
      <c r="V82" s="226"/>
      <c r="W82" s="226"/>
      <c r="X82" s="280">
        <f t="shared" ref="X82:X145" si="42">SUM(T82:W82)</f>
        <v>0</v>
      </c>
      <c r="Y82" s="281" t="str">
        <f t="shared" ref="Y82:Y145" si="43">IF(X82=L82,"OK","ERROR")</f>
        <v>OK</v>
      </c>
      <c r="Z82" s="8"/>
    </row>
    <row r="83" spans="2:26" ht="27.6" customHeight="1" x14ac:dyDescent="0.25">
      <c r="B83" s="8"/>
      <c r="C83" s="78" t="s">
        <v>338</v>
      </c>
      <c r="D83" s="162"/>
      <c r="E83" s="174" t="s">
        <v>347</v>
      </c>
      <c r="F83" s="1"/>
      <c r="G83" s="1"/>
      <c r="H83" s="259">
        <f t="shared" si="39"/>
        <v>0</v>
      </c>
      <c r="I83" s="1"/>
      <c r="J83" s="1"/>
      <c r="K83" s="259">
        <f t="shared" si="40"/>
        <v>0</v>
      </c>
      <c r="L83" s="260">
        <f t="shared" si="41"/>
        <v>0</v>
      </c>
      <c r="M83" s="8"/>
      <c r="O83" s="8"/>
      <c r="P83" s="276"/>
      <c r="Q83" s="8"/>
      <c r="S83" s="8"/>
      <c r="T83" s="225"/>
      <c r="U83" s="226"/>
      <c r="V83" s="226"/>
      <c r="W83" s="226"/>
      <c r="X83" s="280">
        <f t="shared" si="42"/>
        <v>0</v>
      </c>
      <c r="Y83" s="281" t="str">
        <f t="shared" si="43"/>
        <v>OK</v>
      </c>
      <c r="Z83" s="8"/>
    </row>
    <row r="84" spans="2:26" ht="27.6" customHeight="1" thickBot="1" x14ac:dyDescent="0.3">
      <c r="B84" s="8"/>
      <c r="C84" s="179"/>
      <c r="D84" s="180"/>
      <c r="E84" s="173" t="s">
        <v>268</v>
      </c>
      <c r="F84" s="263">
        <f>SUM(F82:F83)</f>
        <v>0</v>
      </c>
      <c r="G84" s="263">
        <f t="shared" ref="G84:K84" si="44">SUM(G82:G83)</f>
        <v>0</v>
      </c>
      <c r="H84" s="263">
        <f t="shared" si="44"/>
        <v>0</v>
      </c>
      <c r="I84" s="263">
        <f t="shared" si="44"/>
        <v>0</v>
      </c>
      <c r="J84" s="263">
        <f t="shared" si="44"/>
        <v>0</v>
      </c>
      <c r="K84" s="263">
        <f t="shared" si="44"/>
        <v>0</v>
      </c>
      <c r="L84" s="264">
        <f>SUM(L82:L83)</f>
        <v>0</v>
      </c>
      <c r="M84" s="8"/>
      <c r="O84" s="8"/>
      <c r="P84" s="276"/>
      <c r="Q84" s="8"/>
      <c r="S84" s="8"/>
      <c r="T84" s="282">
        <f>SUM(T82:T83)</f>
        <v>0</v>
      </c>
      <c r="U84" s="283">
        <f t="shared" ref="U84:W84" si="45">SUM(U82:U83)</f>
        <v>0</v>
      </c>
      <c r="V84" s="283">
        <f t="shared" si="45"/>
        <v>0</v>
      </c>
      <c r="W84" s="284">
        <f t="shared" si="45"/>
        <v>0</v>
      </c>
      <c r="X84" s="280">
        <f t="shared" si="42"/>
        <v>0</v>
      </c>
      <c r="Y84" s="281" t="str">
        <f t="shared" si="43"/>
        <v>OK</v>
      </c>
      <c r="Z84" s="8"/>
    </row>
    <row r="85" spans="2:26" ht="27.6" customHeight="1" thickBot="1" x14ac:dyDescent="0.3">
      <c r="B85" s="8"/>
      <c r="C85" s="347" t="s">
        <v>380</v>
      </c>
      <c r="D85" s="348"/>
      <c r="E85" s="349"/>
      <c r="F85" s="267">
        <f t="shared" ref="F85:K85" si="46">F84+F80+F70+F66+F62+F52+F43+F23+F20</f>
        <v>0</v>
      </c>
      <c r="G85" s="267">
        <f t="shared" si="46"/>
        <v>0</v>
      </c>
      <c r="H85" s="267">
        <f t="shared" si="46"/>
        <v>0</v>
      </c>
      <c r="I85" s="267">
        <f t="shared" si="46"/>
        <v>0</v>
      </c>
      <c r="J85" s="267">
        <f t="shared" si="46"/>
        <v>0</v>
      </c>
      <c r="K85" s="267">
        <f t="shared" si="46"/>
        <v>0</v>
      </c>
      <c r="L85" s="268">
        <f>L84+L80+L70+L66+L62+L52+L43+L23+L20</f>
        <v>0</v>
      </c>
      <c r="M85" s="8"/>
      <c r="O85" s="8"/>
      <c r="P85" s="276"/>
      <c r="Q85" s="8"/>
      <c r="S85" s="8"/>
      <c r="T85" s="282">
        <f>T84+T80+T70+T66+T62+T52+T43+T23+T20</f>
        <v>0</v>
      </c>
      <c r="U85" s="283">
        <f>U84+U80+U70+U66+U62+U52+U43+U23+U20</f>
        <v>0</v>
      </c>
      <c r="V85" s="283">
        <f>V84+V80+V70+V66+V62+V52+V43+V23+V20</f>
        <v>0</v>
      </c>
      <c r="W85" s="286">
        <f>W84+W80+W70+W66+W62+W52+W43+W23+W20</f>
        <v>0</v>
      </c>
      <c r="X85" s="280">
        <f t="shared" si="42"/>
        <v>0</v>
      </c>
      <c r="Y85" s="281" t="str">
        <f t="shared" si="43"/>
        <v>OK</v>
      </c>
      <c r="Z85" s="8"/>
    </row>
    <row r="86" spans="2:26" ht="27.6" customHeight="1" thickBot="1" x14ac:dyDescent="0.3">
      <c r="B86" s="8"/>
      <c r="C86" s="353" t="s">
        <v>381</v>
      </c>
      <c r="D86" s="354"/>
      <c r="E86" s="354"/>
      <c r="F86" s="354"/>
      <c r="G86" s="354"/>
      <c r="H86" s="354"/>
      <c r="I86" s="354"/>
      <c r="J86" s="354"/>
      <c r="K86" s="354"/>
      <c r="L86" s="355"/>
      <c r="M86" s="8"/>
      <c r="O86" s="8"/>
      <c r="P86" s="276"/>
      <c r="Q86" s="8"/>
      <c r="S86" s="8"/>
      <c r="T86" s="335"/>
      <c r="U86" s="336"/>
      <c r="V86" s="336"/>
      <c r="W86" s="336"/>
      <c r="X86" s="336"/>
      <c r="Y86" s="337"/>
      <c r="Z86" s="8"/>
    </row>
    <row r="87" spans="2:26" ht="27.6" customHeight="1" x14ac:dyDescent="0.25">
      <c r="B87" s="8"/>
      <c r="C87" s="344" t="s">
        <v>263</v>
      </c>
      <c r="D87" s="345"/>
      <c r="E87" s="345"/>
      <c r="F87" s="345"/>
      <c r="G87" s="345"/>
      <c r="H87" s="345"/>
      <c r="I87" s="345"/>
      <c r="J87" s="345"/>
      <c r="K87" s="345"/>
      <c r="L87" s="346"/>
      <c r="M87" s="8"/>
      <c r="O87" s="8"/>
      <c r="P87" s="276"/>
      <c r="Q87" s="8"/>
      <c r="S87" s="8"/>
      <c r="T87" s="335"/>
      <c r="U87" s="336"/>
      <c r="V87" s="336"/>
      <c r="W87" s="336"/>
      <c r="X87" s="336"/>
      <c r="Y87" s="337"/>
      <c r="Z87" s="8"/>
    </row>
    <row r="88" spans="2:26" ht="27.6" customHeight="1" x14ac:dyDescent="0.25">
      <c r="B88" s="8"/>
      <c r="C88" s="163" t="s">
        <v>253</v>
      </c>
      <c r="D88" s="164" t="s">
        <v>253</v>
      </c>
      <c r="E88" s="74" t="s">
        <v>264</v>
      </c>
      <c r="F88" s="258"/>
      <c r="G88" s="258"/>
      <c r="H88" s="259">
        <f>F88+G88</f>
        <v>0</v>
      </c>
      <c r="I88" s="1"/>
      <c r="J88" s="1"/>
      <c r="K88" s="259">
        <f>I88+J88</f>
        <v>0</v>
      </c>
      <c r="L88" s="260">
        <f>H88+K88</f>
        <v>0</v>
      </c>
      <c r="M88" s="8"/>
      <c r="O88" s="8"/>
      <c r="P88" s="276"/>
      <c r="Q88" s="8"/>
      <c r="S88" s="8"/>
      <c r="T88" s="225"/>
      <c r="U88" s="226"/>
      <c r="V88" s="226"/>
      <c r="W88" s="226"/>
      <c r="X88" s="280">
        <f t="shared" si="42"/>
        <v>0</v>
      </c>
      <c r="Y88" s="281" t="str">
        <f t="shared" si="43"/>
        <v>OK</v>
      </c>
      <c r="Z88" s="8"/>
    </row>
    <row r="89" spans="2:26" ht="27.6" customHeight="1" x14ac:dyDescent="0.25">
      <c r="B89" s="8"/>
      <c r="C89" s="163" t="s">
        <v>9</v>
      </c>
      <c r="D89" s="164" t="s">
        <v>9</v>
      </c>
      <c r="E89" s="76" t="s">
        <v>265</v>
      </c>
      <c r="F89" s="1"/>
      <c r="G89" s="1"/>
      <c r="H89" s="259">
        <f>F89+G89</f>
        <v>0</v>
      </c>
      <c r="I89" s="1"/>
      <c r="J89" s="1"/>
      <c r="K89" s="259">
        <f>I89+J89</f>
        <v>0</v>
      </c>
      <c r="L89" s="260">
        <f>H89+K89</f>
        <v>0</v>
      </c>
      <c r="M89" s="8"/>
      <c r="O89" s="8"/>
      <c r="P89" s="276"/>
      <c r="Q89" s="8"/>
      <c r="S89" s="8"/>
      <c r="T89" s="225"/>
      <c r="U89" s="226"/>
      <c r="V89" s="226"/>
      <c r="W89" s="226"/>
      <c r="X89" s="280">
        <f t="shared" si="42"/>
        <v>0</v>
      </c>
      <c r="Y89" s="281" t="str">
        <f t="shared" si="43"/>
        <v>OK</v>
      </c>
      <c r="Z89" s="8"/>
    </row>
    <row r="90" spans="2:26" ht="27.6" customHeight="1" x14ac:dyDescent="0.25">
      <c r="B90" s="8"/>
      <c r="C90" s="163" t="s">
        <v>18</v>
      </c>
      <c r="D90" s="164" t="s">
        <v>18</v>
      </c>
      <c r="E90" s="76" t="s">
        <v>266</v>
      </c>
      <c r="F90" s="1"/>
      <c r="G90" s="1"/>
      <c r="H90" s="259">
        <f t="shared" ref="H90:H91" si="47">F90+G90</f>
        <v>0</v>
      </c>
      <c r="I90" s="1"/>
      <c r="J90" s="1"/>
      <c r="K90" s="259">
        <f>I90+J90</f>
        <v>0</v>
      </c>
      <c r="L90" s="260">
        <f>H90+K90</f>
        <v>0</v>
      </c>
      <c r="M90" s="8"/>
      <c r="O90" s="8"/>
      <c r="P90" s="276"/>
      <c r="Q90" s="8"/>
      <c r="S90" s="8"/>
      <c r="T90" s="225"/>
      <c r="U90" s="226"/>
      <c r="V90" s="226"/>
      <c r="W90" s="226"/>
      <c r="X90" s="280">
        <f t="shared" si="42"/>
        <v>0</v>
      </c>
      <c r="Y90" s="281" t="str">
        <f t="shared" si="43"/>
        <v>OK</v>
      </c>
      <c r="Z90" s="8"/>
    </row>
    <row r="91" spans="2:26" ht="27.6" customHeight="1" x14ac:dyDescent="0.25">
      <c r="B91" s="8"/>
      <c r="C91" s="163" t="s">
        <v>19</v>
      </c>
      <c r="D91" s="164" t="s">
        <v>19</v>
      </c>
      <c r="E91" s="76" t="s">
        <v>267</v>
      </c>
      <c r="F91" s="258"/>
      <c r="G91" s="258"/>
      <c r="H91" s="259">
        <f t="shared" si="47"/>
        <v>0</v>
      </c>
      <c r="I91" s="1"/>
      <c r="J91" s="1"/>
      <c r="K91" s="259">
        <f>I91+J91</f>
        <v>0</v>
      </c>
      <c r="L91" s="260">
        <f>H91+K91</f>
        <v>0</v>
      </c>
      <c r="M91" s="8"/>
      <c r="O91" s="8"/>
      <c r="P91" s="276"/>
      <c r="Q91" s="8"/>
      <c r="S91" s="8"/>
      <c r="T91" s="225"/>
      <c r="U91" s="226"/>
      <c r="V91" s="226"/>
      <c r="W91" s="226"/>
      <c r="X91" s="280">
        <f t="shared" si="42"/>
        <v>0</v>
      </c>
      <c r="Y91" s="281" t="str">
        <f t="shared" si="43"/>
        <v>OK</v>
      </c>
      <c r="Z91" s="8"/>
    </row>
    <row r="92" spans="2:26" ht="27.6" customHeight="1" x14ac:dyDescent="0.25">
      <c r="B92" s="8"/>
      <c r="C92" s="75"/>
      <c r="D92" s="165"/>
      <c r="E92" s="77" t="s">
        <v>268</v>
      </c>
      <c r="F92" s="261">
        <f>F89+F90</f>
        <v>0</v>
      </c>
      <c r="G92" s="261">
        <f t="shared" ref="G92:H92" si="48">G89+G90</f>
        <v>0</v>
      </c>
      <c r="H92" s="261">
        <f t="shared" si="48"/>
        <v>0</v>
      </c>
      <c r="I92" s="261">
        <f t="shared" ref="I92:L92" si="49">SUM(I88:I91)</f>
        <v>0</v>
      </c>
      <c r="J92" s="261">
        <f t="shared" si="49"/>
        <v>0</v>
      </c>
      <c r="K92" s="261">
        <f t="shared" si="49"/>
        <v>0</v>
      </c>
      <c r="L92" s="262">
        <f t="shared" si="49"/>
        <v>0</v>
      </c>
      <c r="M92" s="8"/>
      <c r="O92" s="8"/>
      <c r="P92" s="276"/>
      <c r="Q92" s="8"/>
      <c r="S92" s="8"/>
      <c r="T92" s="282">
        <f>SUM(T88:T91)</f>
        <v>0</v>
      </c>
      <c r="U92" s="283">
        <f t="shared" ref="U92:W92" si="50">SUM(U88:U91)</f>
        <v>0</v>
      </c>
      <c r="V92" s="283">
        <f t="shared" si="50"/>
        <v>0</v>
      </c>
      <c r="W92" s="284">
        <f t="shared" si="50"/>
        <v>0</v>
      </c>
      <c r="X92" s="280">
        <f t="shared" si="42"/>
        <v>0</v>
      </c>
      <c r="Y92" s="281" t="str">
        <f t="shared" si="43"/>
        <v>OK</v>
      </c>
      <c r="Z92" s="8"/>
    </row>
    <row r="93" spans="2:26" ht="27.6" customHeight="1" x14ac:dyDescent="0.25">
      <c r="B93" s="8"/>
      <c r="C93" s="341" t="s">
        <v>271</v>
      </c>
      <c r="D93" s="342"/>
      <c r="E93" s="342"/>
      <c r="F93" s="342"/>
      <c r="G93" s="342"/>
      <c r="H93" s="342"/>
      <c r="I93" s="342"/>
      <c r="J93" s="342"/>
      <c r="K93" s="342"/>
      <c r="L93" s="343"/>
      <c r="M93" s="8"/>
      <c r="O93" s="8"/>
      <c r="P93" s="276"/>
      <c r="Q93" s="8"/>
      <c r="S93" s="8"/>
      <c r="T93" s="335"/>
      <c r="U93" s="336"/>
      <c r="V93" s="336"/>
      <c r="W93" s="336"/>
      <c r="X93" s="336"/>
      <c r="Y93" s="337"/>
      <c r="Z93" s="8"/>
    </row>
    <row r="94" spans="2:26" ht="27.6" customHeight="1" x14ac:dyDescent="0.25">
      <c r="B94" s="8"/>
      <c r="C94" s="78" t="s">
        <v>344</v>
      </c>
      <c r="D94" s="166" t="s">
        <v>344</v>
      </c>
      <c r="E94" s="79" t="s">
        <v>272</v>
      </c>
      <c r="F94" s="1"/>
      <c r="G94" s="1"/>
      <c r="H94" s="259">
        <f>F94+G94</f>
        <v>0</v>
      </c>
      <c r="I94" s="1"/>
      <c r="J94" s="1"/>
      <c r="K94" s="259">
        <f>I94+J94</f>
        <v>0</v>
      </c>
      <c r="L94" s="260">
        <f>H94+K94</f>
        <v>0</v>
      </c>
      <c r="M94" s="8"/>
      <c r="O94" s="8"/>
      <c r="P94" s="276"/>
      <c r="Q94" s="8"/>
      <c r="S94" s="8"/>
      <c r="T94" s="225"/>
      <c r="U94" s="226"/>
      <c r="V94" s="226"/>
      <c r="W94" s="226"/>
      <c r="X94" s="280">
        <f t="shared" si="42"/>
        <v>0</v>
      </c>
      <c r="Y94" s="281" t="str">
        <f t="shared" si="43"/>
        <v>OK</v>
      </c>
      <c r="Z94" s="8"/>
    </row>
    <row r="95" spans="2:26" ht="27.6" customHeight="1" x14ac:dyDescent="0.25">
      <c r="B95" s="8"/>
      <c r="C95" s="78"/>
      <c r="D95" s="166"/>
      <c r="E95" s="77" t="s">
        <v>273</v>
      </c>
      <c r="F95" s="261">
        <f>SUM(F94:F94)</f>
        <v>0</v>
      </c>
      <c r="G95" s="261">
        <f>SUM(G94:G94)</f>
        <v>0</v>
      </c>
      <c r="H95" s="261">
        <f>F95+G95</f>
        <v>0</v>
      </c>
      <c r="I95" s="261">
        <f>SUM(I94:I94)</f>
        <v>0</v>
      </c>
      <c r="J95" s="261">
        <f>SUM(J94:J94)</f>
        <v>0</v>
      </c>
      <c r="K95" s="261">
        <f>I95+J95</f>
        <v>0</v>
      </c>
      <c r="L95" s="262">
        <f>H95+K95</f>
        <v>0</v>
      </c>
      <c r="M95" s="8"/>
      <c r="O95" s="8"/>
      <c r="P95" s="276"/>
      <c r="Q95" s="8"/>
      <c r="S95" s="8"/>
      <c r="T95" s="285">
        <f>SUM(T94)</f>
        <v>0</v>
      </c>
      <c r="U95" s="283">
        <f t="shared" ref="U95:V95" si="51">SUM(U94)</f>
        <v>0</v>
      </c>
      <c r="V95" s="283">
        <f t="shared" si="51"/>
        <v>0</v>
      </c>
      <c r="W95" s="283">
        <f>SUM(W94)</f>
        <v>0</v>
      </c>
      <c r="X95" s="280">
        <f t="shared" si="42"/>
        <v>0</v>
      </c>
      <c r="Y95" s="281" t="str">
        <f t="shared" si="43"/>
        <v>OK</v>
      </c>
      <c r="Z95" s="8"/>
    </row>
    <row r="96" spans="2:26" ht="27.6" customHeight="1" x14ac:dyDescent="0.25">
      <c r="B96" s="8"/>
      <c r="C96" s="341" t="s">
        <v>274</v>
      </c>
      <c r="D96" s="342"/>
      <c r="E96" s="342"/>
      <c r="F96" s="342"/>
      <c r="G96" s="342"/>
      <c r="H96" s="342"/>
      <c r="I96" s="342"/>
      <c r="J96" s="342"/>
      <c r="K96" s="342"/>
      <c r="L96" s="343"/>
      <c r="M96" s="8"/>
      <c r="O96" s="8"/>
      <c r="P96" s="276"/>
      <c r="Q96" s="8"/>
      <c r="S96" s="8"/>
      <c r="T96" s="335"/>
      <c r="U96" s="336"/>
      <c r="V96" s="336"/>
      <c r="W96" s="336"/>
      <c r="X96" s="336"/>
      <c r="Y96" s="337"/>
      <c r="Z96" s="8"/>
    </row>
    <row r="97" spans="2:26" ht="27.6" customHeight="1" x14ac:dyDescent="0.25">
      <c r="B97" s="8"/>
      <c r="C97" s="163" t="s">
        <v>275</v>
      </c>
      <c r="D97" s="164" t="s">
        <v>275</v>
      </c>
      <c r="E97" s="79" t="s">
        <v>276</v>
      </c>
      <c r="F97" s="1"/>
      <c r="G97" s="1"/>
      <c r="H97" s="259">
        <f>F97+G97</f>
        <v>0</v>
      </c>
      <c r="I97" s="1"/>
      <c r="J97" s="1"/>
      <c r="K97" s="259">
        <f>I97+J97</f>
        <v>0</v>
      </c>
      <c r="L97" s="260">
        <f t="shared" ref="L97:L114" si="52">H97+K97</f>
        <v>0</v>
      </c>
      <c r="M97" s="8"/>
      <c r="O97" s="8"/>
      <c r="P97" s="276"/>
      <c r="Q97" s="8"/>
      <c r="S97" s="8"/>
      <c r="T97" s="225"/>
      <c r="U97" s="226"/>
      <c r="V97" s="226"/>
      <c r="W97" s="226"/>
      <c r="X97" s="280">
        <f t="shared" si="42"/>
        <v>0</v>
      </c>
      <c r="Y97" s="281" t="str">
        <f t="shared" si="43"/>
        <v>OK</v>
      </c>
      <c r="Z97" s="8"/>
    </row>
    <row r="98" spans="2:26" ht="27.6" customHeight="1" x14ac:dyDescent="0.25">
      <c r="B98" s="8"/>
      <c r="C98" s="163" t="s">
        <v>277</v>
      </c>
      <c r="D98" s="164" t="s">
        <v>277</v>
      </c>
      <c r="E98" s="79" t="s">
        <v>278</v>
      </c>
      <c r="F98" s="258"/>
      <c r="G98" s="258"/>
      <c r="H98" s="259">
        <f t="shared" ref="H98:H114" si="53">F98+G98</f>
        <v>0</v>
      </c>
      <c r="I98" s="1"/>
      <c r="J98" s="1"/>
      <c r="K98" s="259">
        <f t="shared" ref="K98:K114" si="54">I98+J98</f>
        <v>0</v>
      </c>
      <c r="L98" s="260">
        <f t="shared" si="52"/>
        <v>0</v>
      </c>
      <c r="M98" s="8"/>
      <c r="O98" s="8"/>
      <c r="P98" s="276"/>
      <c r="Q98" s="8"/>
      <c r="S98" s="8"/>
      <c r="T98" s="225"/>
      <c r="U98" s="226"/>
      <c r="V98" s="226"/>
      <c r="W98" s="226"/>
      <c r="X98" s="280">
        <f t="shared" si="42"/>
        <v>0</v>
      </c>
      <c r="Y98" s="281" t="str">
        <f t="shared" si="43"/>
        <v>OK</v>
      </c>
      <c r="Z98" s="8"/>
    </row>
    <row r="99" spans="2:26" ht="27.6" customHeight="1" x14ac:dyDescent="0.25">
      <c r="B99" s="8"/>
      <c r="C99" s="163" t="s">
        <v>279</v>
      </c>
      <c r="D99" s="164" t="s">
        <v>279</v>
      </c>
      <c r="E99" s="79" t="s">
        <v>280</v>
      </c>
      <c r="F99" s="258"/>
      <c r="G99" s="258"/>
      <c r="H99" s="259">
        <f t="shared" si="53"/>
        <v>0</v>
      </c>
      <c r="I99" s="1"/>
      <c r="J99" s="1"/>
      <c r="K99" s="259">
        <f t="shared" si="54"/>
        <v>0</v>
      </c>
      <c r="L99" s="260">
        <f t="shared" si="52"/>
        <v>0</v>
      </c>
      <c r="M99" s="8"/>
      <c r="O99" s="8"/>
      <c r="P99" s="276"/>
      <c r="Q99" s="8"/>
      <c r="S99" s="8"/>
      <c r="T99" s="225"/>
      <c r="U99" s="226"/>
      <c r="V99" s="226"/>
      <c r="W99" s="226"/>
      <c r="X99" s="280">
        <f t="shared" si="42"/>
        <v>0</v>
      </c>
      <c r="Y99" s="281" t="str">
        <f t="shared" si="43"/>
        <v>OK</v>
      </c>
      <c r="Z99" s="8"/>
    </row>
    <row r="100" spans="2:26" ht="27.6" customHeight="1" x14ac:dyDescent="0.25">
      <c r="B100" s="8"/>
      <c r="C100" s="78" t="s">
        <v>10</v>
      </c>
      <c r="D100" s="166" t="s">
        <v>10</v>
      </c>
      <c r="E100" s="76" t="s">
        <v>281</v>
      </c>
      <c r="F100" s="1"/>
      <c r="G100" s="1"/>
      <c r="H100" s="259">
        <f t="shared" si="53"/>
        <v>0</v>
      </c>
      <c r="I100" s="1"/>
      <c r="J100" s="2"/>
      <c r="K100" s="259">
        <f t="shared" si="54"/>
        <v>0</v>
      </c>
      <c r="L100" s="260">
        <f t="shared" si="52"/>
        <v>0</v>
      </c>
      <c r="M100" s="8"/>
      <c r="O100" s="8"/>
      <c r="P100" s="276"/>
      <c r="Q100" s="8"/>
      <c r="S100" s="8"/>
      <c r="T100" s="225"/>
      <c r="U100" s="226"/>
      <c r="V100" s="226"/>
      <c r="W100" s="226"/>
      <c r="X100" s="280">
        <f t="shared" si="42"/>
        <v>0</v>
      </c>
      <c r="Y100" s="281" t="str">
        <f t="shared" si="43"/>
        <v>OK</v>
      </c>
      <c r="Z100" s="8"/>
    </row>
    <row r="101" spans="2:26" ht="27.6" customHeight="1" x14ac:dyDescent="0.25">
      <c r="B101" s="8"/>
      <c r="C101" s="78" t="s">
        <v>11</v>
      </c>
      <c r="D101" s="166" t="s">
        <v>11</v>
      </c>
      <c r="E101" s="76" t="s">
        <v>282</v>
      </c>
      <c r="F101" s="258"/>
      <c r="G101" s="258"/>
      <c r="H101" s="259">
        <f t="shared" si="53"/>
        <v>0</v>
      </c>
      <c r="I101" s="1"/>
      <c r="J101" s="2"/>
      <c r="K101" s="259">
        <f t="shared" si="54"/>
        <v>0</v>
      </c>
      <c r="L101" s="260">
        <f t="shared" si="52"/>
        <v>0</v>
      </c>
      <c r="M101" s="8"/>
      <c r="O101" s="8"/>
      <c r="P101" s="276"/>
      <c r="Q101" s="8"/>
      <c r="S101" s="8"/>
      <c r="T101" s="225"/>
      <c r="U101" s="226"/>
      <c r="V101" s="226"/>
      <c r="W101" s="226"/>
      <c r="X101" s="280">
        <f t="shared" si="42"/>
        <v>0</v>
      </c>
      <c r="Y101" s="281" t="str">
        <f t="shared" si="43"/>
        <v>OK</v>
      </c>
      <c r="Z101" s="8"/>
    </row>
    <row r="102" spans="2:26" ht="27.6" customHeight="1" x14ac:dyDescent="0.25">
      <c r="B102" s="8"/>
      <c r="C102" s="78" t="s">
        <v>12</v>
      </c>
      <c r="D102" s="166" t="s">
        <v>12</v>
      </c>
      <c r="E102" s="76" t="s">
        <v>283</v>
      </c>
      <c r="F102" s="258"/>
      <c r="G102" s="258"/>
      <c r="H102" s="259">
        <f t="shared" si="53"/>
        <v>0</v>
      </c>
      <c r="I102" s="1"/>
      <c r="J102" s="2"/>
      <c r="K102" s="259">
        <f t="shared" si="54"/>
        <v>0</v>
      </c>
      <c r="L102" s="260">
        <f t="shared" si="52"/>
        <v>0</v>
      </c>
      <c r="M102" s="8"/>
      <c r="O102" s="8"/>
      <c r="P102" s="276"/>
      <c r="Q102" s="8"/>
      <c r="S102" s="8"/>
      <c r="T102" s="225"/>
      <c r="U102" s="226"/>
      <c r="V102" s="226"/>
      <c r="W102" s="226"/>
      <c r="X102" s="280">
        <f t="shared" si="42"/>
        <v>0</v>
      </c>
      <c r="Y102" s="281" t="str">
        <f t="shared" si="43"/>
        <v>OK</v>
      </c>
      <c r="Z102" s="8"/>
    </row>
    <row r="103" spans="2:26" ht="27.6" customHeight="1" x14ac:dyDescent="0.25">
      <c r="B103" s="8"/>
      <c r="C103" s="78" t="s">
        <v>254</v>
      </c>
      <c r="D103" s="166" t="s">
        <v>254</v>
      </c>
      <c r="E103" s="76" t="s">
        <v>284</v>
      </c>
      <c r="F103" s="258"/>
      <c r="G103" s="258"/>
      <c r="H103" s="259">
        <f t="shared" si="53"/>
        <v>0</v>
      </c>
      <c r="I103" s="1"/>
      <c r="J103" s="2"/>
      <c r="K103" s="259">
        <f t="shared" si="54"/>
        <v>0</v>
      </c>
      <c r="L103" s="260">
        <f t="shared" si="52"/>
        <v>0</v>
      </c>
      <c r="M103" s="8"/>
      <c r="O103" s="8"/>
      <c r="P103" s="276"/>
      <c r="Q103" s="8"/>
      <c r="S103" s="8"/>
      <c r="T103" s="225"/>
      <c r="U103" s="226"/>
      <c r="V103" s="226"/>
      <c r="W103" s="226"/>
      <c r="X103" s="280">
        <f t="shared" si="42"/>
        <v>0</v>
      </c>
      <c r="Y103" s="281" t="str">
        <f t="shared" si="43"/>
        <v>OK</v>
      </c>
      <c r="Z103" s="8"/>
    </row>
    <row r="104" spans="2:26" ht="27.6" customHeight="1" x14ac:dyDescent="0.25">
      <c r="B104" s="8"/>
      <c r="C104" s="78" t="s">
        <v>255</v>
      </c>
      <c r="D104" s="166" t="s">
        <v>255</v>
      </c>
      <c r="E104" s="76" t="s">
        <v>285</v>
      </c>
      <c r="F104" s="258"/>
      <c r="G104" s="258"/>
      <c r="H104" s="259">
        <f t="shared" si="53"/>
        <v>0</v>
      </c>
      <c r="I104" s="1"/>
      <c r="J104" s="2"/>
      <c r="K104" s="259">
        <f t="shared" si="54"/>
        <v>0</v>
      </c>
      <c r="L104" s="260">
        <f t="shared" si="52"/>
        <v>0</v>
      </c>
      <c r="M104" s="8"/>
      <c r="O104" s="8"/>
      <c r="P104" s="276"/>
      <c r="Q104" s="8"/>
      <c r="S104" s="8"/>
      <c r="T104" s="225"/>
      <c r="U104" s="226"/>
      <c r="V104" s="226"/>
      <c r="W104" s="226"/>
      <c r="X104" s="280">
        <f t="shared" si="42"/>
        <v>0</v>
      </c>
      <c r="Y104" s="281" t="str">
        <f t="shared" si="43"/>
        <v>OK</v>
      </c>
      <c r="Z104" s="8"/>
    </row>
    <row r="105" spans="2:26" ht="27.6" customHeight="1" x14ac:dyDescent="0.25">
      <c r="B105" s="8"/>
      <c r="C105" s="78" t="s">
        <v>256</v>
      </c>
      <c r="D105" s="166" t="s">
        <v>256</v>
      </c>
      <c r="E105" s="76" t="s">
        <v>286</v>
      </c>
      <c r="F105" s="258"/>
      <c r="G105" s="258"/>
      <c r="H105" s="259">
        <f t="shared" si="53"/>
        <v>0</v>
      </c>
      <c r="I105" s="1"/>
      <c r="J105" s="2"/>
      <c r="K105" s="259">
        <f t="shared" si="54"/>
        <v>0</v>
      </c>
      <c r="L105" s="260">
        <f t="shared" si="52"/>
        <v>0</v>
      </c>
      <c r="M105" s="8"/>
      <c r="O105" s="8"/>
      <c r="P105" s="276"/>
      <c r="Q105" s="8"/>
      <c r="S105" s="8"/>
      <c r="T105" s="225"/>
      <c r="U105" s="226"/>
      <c r="V105" s="226"/>
      <c r="W105" s="226"/>
      <c r="X105" s="280">
        <f t="shared" si="42"/>
        <v>0</v>
      </c>
      <c r="Y105" s="281" t="str">
        <f t="shared" si="43"/>
        <v>OK</v>
      </c>
      <c r="Z105" s="8"/>
    </row>
    <row r="106" spans="2:26" ht="27.6" customHeight="1" x14ac:dyDescent="0.25">
      <c r="B106" s="8"/>
      <c r="C106" s="78" t="s">
        <v>257</v>
      </c>
      <c r="D106" s="166" t="s">
        <v>257</v>
      </c>
      <c r="E106" s="76" t="s">
        <v>287</v>
      </c>
      <c r="F106" s="1"/>
      <c r="G106" s="1"/>
      <c r="H106" s="259">
        <f t="shared" si="53"/>
        <v>0</v>
      </c>
      <c r="I106" s="1"/>
      <c r="J106" s="2"/>
      <c r="K106" s="259">
        <f t="shared" si="54"/>
        <v>0</v>
      </c>
      <c r="L106" s="260">
        <f t="shared" si="52"/>
        <v>0</v>
      </c>
      <c r="M106" s="8"/>
      <c r="O106" s="8"/>
      <c r="P106" s="276"/>
      <c r="Q106" s="8"/>
      <c r="S106" s="8"/>
      <c r="T106" s="225"/>
      <c r="U106" s="226"/>
      <c r="V106" s="226"/>
      <c r="W106" s="226"/>
      <c r="X106" s="280">
        <f t="shared" si="42"/>
        <v>0</v>
      </c>
      <c r="Y106" s="281" t="str">
        <f t="shared" si="43"/>
        <v>OK</v>
      </c>
      <c r="Z106" s="8"/>
    </row>
    <row r="107" spans="2:26" ht="27.6" customHeight="1" x14ac:dyDescent="0.25">
      <c r="B107" s="8"/>
      <c r="C107" s="78" t="s">
        <v>258</v>
      </c>
      <c r="D107" s="166" t="s">
        <v>258</v>
      </c>
      <c r="E107" s="76" t="s">
        <v>288</v>
      </c>
      <c r="F107" s="258"/>
      <c r="G107" s="258"/>
      <c r="H107" s="259">
        <f t="shared" si="53"/>
        <v>0</v>
      </c>
      <c r="I107" s="1"/>
      <c r="J107" s="1"/>
      <c r="K107" s="259">
        <f t="shared" si="54"/>
        <v>0</v>
      </c>
      <c r="L107" s="260">
        <f t="shared" si="52"/>
        <v>0</v>
      </c>
      <c r="M107" s="8"/>
      <c r="O107" s="8"/>
      <c r="P107" s="276"/>
      <c r="Q107" s="8"/>
      <c r="S107" s="8"/>
      <c r="T107" s="225"/>
      <c r="U107" s="226"/>
      <c r="V107" s="226"/>
      <c r="W107" s="226"/>
      <c r="X107" s="280">
        <f t="shared" si="42"/>
        <v>0</v>
      </c>
      <c r="Y107" s="281" t="str">
        <f t="shared" si="43"/>
        <v>OK</v>
      </c>
      <c r="Z107" s="8"/>
    </row>
    <row r="108" spans="2:26" ht="27.6" customHeight="1" x14ac:dyDescent="0.25">
      <c r="B108" s="8"/>
      <c r="C108" s="78" t="s">
        <v>259</v>
      </c>
      <c r="D108" s="166" t="s">
        <v>259</v>
      </c>
      <c r="E108" s="76" t="s">
        <v>289</v>
      </c>
      <c r="F108" s="258"/>
      <c r="G108" s="258"/>
      <c r="H108" s="259">
        <f t="shared" si="53"/>
        <v>0</v>
      </c>
      <c r="I108" s="1"/>
      <c r="J108" s="1"/>
      <c r="K108" s="259">
        <f t="shared" si="54"/>
        <v>0</v>
      </c>
      <c r="L108" s="260">
        <f t="shared" si="52"/>
        <v>0</v>
      </c>
      <c r="M108" s="8"/>
      <c r="O108" s="8"/>
      <c r="P108" s="276"/>
      <c r="Q108" s="8"/>
      <c r="S108" s="8"/>
      <c r="T108" s="225"/>
      <c r="U108" s="226"/>
      <c r="V108" s="226"/>
      <c r="W108" s="226"/>
      <c r="X108" s="280">
        <f t="shared" si="42"/>
        <v>0</v>
      </c>
      <c r="Y108" s="281" t="str">
        <f t="shared" si="43"/>
        <v>OK</v>
      </c>
      <c r="Z108" s="8"/>
    </row>
    <row r="109" spans="2:26" ht="27.6" customHeight="1" x14ac:dyDescent="0.25">
      <c r="B109" s="8"/>
      <c r="C109" s="78" t="s">
        <v>20</v>
      </c>
      <c r="D109" s="166" t="s">
        <v>20</v>
      </c>
      <c r="E109" s="76" t="s">
        <v>290</v>
      </c>
      <c r="F109" s="258"/>
      <c r="G109" s="258"/>
      <c r="H109" s="259">
        <f t="shared" si="53"/>
        <v>0</v>
      </c>
      <c r="I109" s="1"/>
      <c r="J109" s="1"/>
      <c r="K109" s="259">
        <f t="shared" si="54"/>
        <v>0</v>
      </c>
      <c r="L109" s="260">
        <f t="shared" si="52"/>
        <v>0</v>
      </c>
      <c r="M109" s="8"/>
      <c r="O109" s="8"/>
      <c r="P109" s="276"/>
      <c r="Q109" s="8"/>
      <c r="S109" s="8"/>
      <c r="T109" s="225"/>
      <c r="U109" s="226"/>
      <c r="V109" s="226"/>
      <c r="W109" s="226"/>
      <c r="X109" s="280">
        <f t="shared" si="42"/>
        <v>0</v>
      </c>
      <c r="Y109" s="281" t="str">
        <f t="shared" si="43"/>
        <v>OK</v>
      </c>
      <c r="Z109" s="8"/>
    </row>
    <row r="110" spans="2:26" ht="27.6" customHeight="1" x14ac:dyDescent="0.25">
      <c r="B110" s="8"/>
      <c r="C110" s="78" t="s">
        <v>291</v>
      </c>
      <c r="D110" s="166" t="s">
        <v>291</v>
      </c>
      <c r="E110" s="76" t="s">
        <v>292</v>
      </c>
      <c r="F110" s="258"/>
      <c r="G110" s="258"/>
      <c r="H110" s="259">
        <f t="shared" si="53"/>
        <v>0</v>
      </c>
      <c r="I110" s="1"/>
      <c r="J110" s="1"/>
      <c r="K110" s="259">
        <f t="shared" si="54"/>
        <v>0</v>
      </c>
      <c r="L110" s="260">
        <f t="shared" si="52"/>
        <v>0</v>
      </c>
      <c r="M110" s="8"/>
      <c r="O110" s="8"/>
      <c r="P110" s="276"/>
      <c r="Q110" s="8"/>
      <c r="S110" s="8"/>
      <c r="T110" s="225"/>
      <c r="U110" s="226"/>
      <c r="V110" s="226"/>
      <c r="W110" s="226"/>
      <c r="X110" s="280">
        <f t="shared" si="42"/>
        <v>0</v>
      </c>
      <c r="Y110" s="281" t="str">
        <f t="shared" si="43"/>
        <v>OK</v>
      </c>
      <c r="Z110" s="8"/>
    </row>
    <row r="111" spans="2:26" ht="27.6" customHeight="1" x14ac:dyDescent="0.25">
      <c r="B111" s="8"/>
      <c r="C111" s="78" t="s">
        <v>293</v>
      </c>
      <c r="D111" s="166" t="s">
        <v>293</v>
      </c>
      <c r="E111" s="76" t="s">
        <v>382</v>
      </c>
      <c r="F111" s="258"/>
      <c r="G111" s="258"/>
      <c r="H111" s="259">
        <f t="shared" si="53"/>
        <v>0</v>
      </c>
      <c r="I111" s="1"/>
      <c r="J111" s="1"/>
      <c r="K111" s="259">
        <f t="shared" si="54"/>
        <v>0</v>
      </c>
      <c r="L111" s="260">
        <f t="shared" si="52"/>
        <v>0</v>
      </c>
      <c r="M111" s="8"/>
      <c r="O111" s="8"/>
      <c r="P111" s="276"/>
      <c r="Q111" s="8"/>
      <c r="S111" s="8"/>
      <c r="T111" s="225"/>
      <c r="U111" s="226"/>
      <c r="V111" s="226"/>
      <c r="W111" s="226"/>
      <c r="X111" s="280">
        <f t="shared" si="42"/>
        <v>0</v>
      </c>
      <c r="Y111" s="281" t="str">
        <f t="shared" si="43"/>
        <v>OK</v>
      </c>
      <c r="Z111" s="8"/>
    </row>
    <row r="112" spans="2:26" ht="27.6" customHeight="1" x14ac:dyDescent="0.25">
      <c r="B112" s="8"/>
      <c r="C112" s="78" t="s">
        <v>295</v>
      </c>
      <c r="D112" s="166" t="s">
        <v>296</v>
      </c>
      <c r="E112" s="76" t="s">
        <v>297</v>
      </c>
      <c r="F112" s="258"/>
      <c r="G112" s="258"/>
      <c r="H112" s="259">
        <f t="shared" si="53"/>
        <v>0</v>
      </c>
      <c r="I112" s="1"/>
      <c r="J112" s="1"/>
      <c r="K112" s="259">
        <f t="shared" si="54"/>
        <v>0</v>
      </c>
      <c r="L112" s="260">
        <f t="shared" si="52"/>
        <v>0</v>
      </c>
      <c r="M112" s="8"/>
      <c r="O112" s="8"/>
      <c r="P112" s="276"/>
      <c r="Q112" s="8"/>
      <c r="S112" s="8"/>
      <c r="T112" s="225"/>
      <c r="U112" s="226"/>
      <c r="V112" s="226"/>
      <c r="W112" s="226"/>
      <c r="X112" s="280">
        <f t="shared" si="42"/>
        <v>0</v>
      </c>
      <c r="Y112" s="281" t="str">
        <f t="shared" si="43"/>
        <v>OK</v>
      </c>
      <c r="Z112" s="8"/>
    </row>
    <row r="113" spans="2:26" ht="27.6" customHeight="1" x14ac:dyDescent="0.25">
      <c r="B113" s="8"/>
      <c r="C113" s="78" t="s">
        <v>298</v>
      </c>
      <c r="D113" s="166" t="s">
        <v>296</v>
      </c>
      <c r="E113" s="76" t="s">
        <v>299</v>
      </c>
      <c r="F113" s="258"/>
      <c r="G113" s="258"/>
      <c r="H113" s="259">
        <f t="shared" si="53"/>
        <v>0</v>
      </c>
      <c r="I113" s="1"/>
      <c r="J113" s="1"/>
      <c r="K113" s="259">
        <f t="shared" si="54"/>
        <v>0</v>
      </c>
      <c r="L113" s="260">
        <f t="shared" si="52"/>
        <v>0</v>
      </c>
      <c r="M113" s="8"/>
      <c r="O113" s="8"/>
      <c r="P113" s="276"/>
      <c r="Q113" s="8"/>
      <c r="S113" s="8"/>
      <c r="T113" s="225"/>
      <c r="U113" s="226"/>
      <c r="V113" s="226"/>
      <c r="W113" s="226"/>
      <c r="X113" s="280">
        <f t="shared" si="42"/>
        <v>0</v>
      </c>
      <c r="Y113" s="281" t="str">
        <f t="shared" si="43"/>
        <v>OK</v>
      </c>
      <c r="Z113" s="8"/>
    </row>
    <row r="114" spans="2:26" ht="27.6" customHeight="1" x14ac:dyDescent="0.25">
      <c r="B114" s="8"/>
      <c r="C114" s="78" t="s">
        <v>300</v>
      </c>
      <c r="D114" s="166" t="s">
        <v>300</v>
      </c>
      <c r="E114" s="76" t="s">
        <v>301</v>
      </c>
      <c r="F114" s="258"/>
      <c r="G114" s="258"/>
      <c r="H114" s="259">
        <f t="shared" si="53"/>
        <v>0</v>
      </c>
      <c r="I114" s="1"/>
      <c r="J114" s="1"/>
      <c r="K114" s="259">
        <f t="shared" si="54"/>
        <v>0</v>
      </c>
      <c r="L114" s="260">
        <f t="shared" si="52"/>
        <v>0</v>
      </c>
      <c r="M114" s="8"/>
      <c r="O114" s="8"/>
      <c r="P114" s="276"/>
      <c r="Q114" s="8"/>
      <c r="S114" s="8"/>
      <c r="T114" s="225"/>
      <c r="U114" s="226"/>
      <c r="V114" s="226"/>
      <c r="W114" s="226"/>
      <c r="X114" s="280">
        <f t="shared" si="42"/>
        <v>0</v>
      </c>
      <c r="Y114" s="281" t="str">
        <f t="shared" si="43"/>
        <v>OK</v>
      </c>
      <c r="Z114" s="8"/>
    </row>
    <row r="115" spans="2:26" ht="27.6" customHeight="1" x14ac:dyDescent="0.25">
      <c r="B115" s="8"/>
      <c r="C115" s="78"/>
      <c r="D115" s="166"/>
      <c r="E115" s="77" t="s">
        <v>273</v>
      </c>
      <c r="F115" s="261">
        <f>F97+F100+F106</f>
        <v>0</v>
      </c>
      <c r="G115" s="261">
        <f t="shared" ref="G115:H115" si="55">G97+G100+G106</f>
        <v>0</v>
      </c>
      <c r="H115" s="261">
        <f t="shared" si="55"/>
        <v>0</v>
      </c>
      <c r="I115" s="261">
        <f t="shared" ref="I115:L115" si="56">SUM(I97:I114)</f>
        <v>0</v>
      </c>
      <c r="J115" s="261">
        <f t="shared" si="56"/>
        <v>0</v>
      </c>
      <c r="K115" s="261">
        <f t="shared" si="56"/>
        <v>0</v>
      </c>
      <c r="L115" s="262">
        <f t="shared" si="56"/>
        <v>0</v>
      </c>
      <c r="M115" s="8"/>
      <c r="O115" s="8"/>
      <c r="P115" s="276"/>
      <c r="Q115" s="8"/>
      <c r="S115" s="8"/>
      <c r="T115" s="282">
        <f>SUM(T97:T114)</f>
        <v>0</v>
      </c>
      <c r="U115" s="283">
        <f t="shared" ref="U115:W115" si="57">SUM(U97:U114)</f>
        <v>0</v>
      </c>
      <c r="V115" s="283">
        <f t="shared" si="57"/>
        <v>0</v>
      </c>
      <c r="W115" s="284">
        <f t="shared" si="57"/>
        <v>0</v>
      </c>
      <c r="X115" s="280">
        <f t="shared" si="42"/>
        <v>0</v>
      </c>
      <c r="Y115" s="281" t="str">
        <f t="shared" si="43"/>
        <v>OK</v>
      </c>
      <c r="Z115" s="8"/>
    </row>
    <row r="116" spans="2:26" ht="27.6" customHeight="1" x14ac:dyDescent="0.25">
      <c r="B116" s="8"/>
      <c r="C116" s="341" t="s">
        <v>302</v>
      </c>
      <c r="D116" s="342"/>
      <c r="E116" s="342"/>
      <c r="F116" s="342"/>
      <c r="G116" s="342"/>
      <c r="H116" s="342"/>
      <c r="I116" s="342"/>
      <c r="J116" s="342"/>
      <c r="K116" s="342"/>
      <c r="L116" s="343"/>
      <c r="M116" s="8"/>
      <c r="O116" s="8"/>
      <c r="P116" s="277"/>
      <c r="Q116" s="8"/>
      <c r="S116" s="8"/>
      <c r="T116" s="335"/>
      <c r="U116" s="336"/>
      <c r="V116" s="336"/>
      <c r="W116" s="336"/>
      <c r="X116" s="336"/>
      <c r="Y116" s="337"/>
      <c r="Z116" s="8"/>
    </row>
    <row r="117" spans="2:26" ht="27.6" customHeight="1" x14ac:dyDescent="0.25">
      <c r="B117" s="8"/>
      <c r="C117" s="78" t="s">
        <v>13</v>
      </c>
      <c r="D117" s="166" t="s">
        <v>13</v>
      </c>
      <c r="E117" s="76" t="s">
        <v>303</v>
      </c>
      <c r="F117" s="1"/>
      <c r="G117" s="1"/>
      <c r="H117" s="259">
        <f t="shared" ref="H117:H123" si="58">F117+G117</f>
        <v>0</v>
      </c>
      <c r="I117" s="1"/>
      <c r="J117" s="1"/>
      <c r="K117" s="259">
        <f t="shared" ref="K117:K123" si="59">I117+J117</f>
        <v>0</v>
      </c>
      <c r="L117" s="260">
        <f t="shared" ref="L117:L123" si="60">H117+K117</f>
        <v>0</v>
      </c>
      <c r="M117" s="8"/>
      <c r="O117" s="8"/>
      <c r="P117" s="276"/>
      <c r="Q117" s="8"/>
      <c r="S117" s="8"/>
      <c r="T117" s="225"/>
      <c r="U117" s="226"/>
      <c r="V117" s="226"/>
      <c r="W117" s="226"/>
      <c r="X117" s="280">
        <f t="shared" si="42"/>
        <v>0</v>
      </c>
      <c r="Y117" s="281" t="str">
        <f t="shared" si="43"/>
        <v>OK</v>
      </c>
      <c r="Z117" s="8"/>
    </row>
    <row r="118" spans="2:26" ht="27.6" customHeight="1" x14ac:dyDescent="0.25">
      <c r="B118" s="8"/>
      <c r="C118" s="78" t="s">
        <v>14</v>
      </c>
      <c r="D118" s="166" t="s">
        <v>14</v>
      </c>
      <c r="E118" s="76" t="s">
        <v>304</v>
      </c>
      <c r="F118" s="1"/>
      <c r="G118" s="1"/>
      <c r="H118" s="259">
        <f t="shared" si="58"/>
        <v>0</v>
      </c>
      <c r="I118" s="1"/>
      <c r="J118" s="1"/>
      <c r="K118" s="259">
        <f t="shared" si="59"/>
        <v>0</v>
      </c>
      <c r="L118" s="260">
        <f t="shared" si="60"/>
        <v>0</v>
      </c>
      <c r="M118" s="8"/>
      <c r="O118" s="8"/>
      <c r="P118" s="276"/>
      <c r="Q118" s="8"/>
      <c r="S118" s="8"/>
      <c r="T118" s="225"/>
      <c r="U118" s="226"/>
      <c r="V118" s="226"/>
      <c r="W118" s="226"/>
      <c r="X118" s="280">
        <f t="shared" si="42"/>
        <v>0</v>
      </c>
      <c r="Y118" s="281" t="str">
        <f t="shared" si="43"/>
        <v>OK</v>
      </c>
      <c r="Z118" s="8"/>
    </row>
    <row r="119" spans="2:26" ht="27.6" customHeight="1" x14ac:dyDescent="0.25">
      <c r="B119" s="8"/>
      <c r="C119" s="78" t="s">
        <v>15</v>
      </c>
      <c r="D119" s="166" t="s">
        <v>15</v>
      </c>
      <c r="E119" s="76" t="s">
        <v>305</v>
      </c>
      <c r="F119" s="1"/>
      <c r="G119" s="1"/>
      <c r="H119" s="259">
        <f t="shared" si="58"/>
        <v>0</v>
      </c>
      <c r="I119" s="1"/>
      <c r="J119" s="1"/>
      <c r="K119" s="259">
        <f t="shared" si="59"/>
        <v>0</v>
      </c>
      <c r="L119" s="260">
        <f t="shared" si="60"/>
        <v>0</v>
      </c>
      <c r="M119" s="8"/>
      <c r="O119" s="8"/>
      <c r="P119" s="276"/>
      <c r="Q119" s="8"/>
      <c r="S119" s="8"/>
      <c r="T119" s="225"/>
      <c r="U119" s="226"/>
      <c r="V119" s="226"/>
      <c r="W119" s="226"/>
      <c r="X119" s="280">
        <f t="shared" si="42"/>
        <v>0</v>
      </c>
      <c r="Y119" s="281" t="str">
        <f t="shared" si="43"/>
        <v>OK</v>
      </c>
      <c r="Z119" s="8"/>
    </row>
    <row r="120" spans="2:26" ht="41.4" x14ac:dyDescent="0.25">
      <c r="B120" s="8"/>
      <c r="C120" s="78" t="s">
        <v>361</v>
      </c>
      <c r="D120" s="166" t="s">
        <v>361</v>
      </c>
      <c r="E120" s="76" t="s">
        <v>362</v>
      </c>
      <c r="F120" s="1"/>
      <c r="G120" s="1"/>
      <c r="H120" s="259">
        <f t="shared" si="58"/>
        <v>0</v>
      </c>
      <c r="I120" s="1"/>
      <c r="J120" s="1"/>
      <c r="K120" s="259">
        <f t="shared" si="59"/>
        <v>0</v>
      </c>
      <c r="L120" s="260">
        <f t="shared" si="60"/>
        <v>0</v>
      </c>
      <c r="M120" s="8"/>
      <c r="O120" s="8"/>
      <c r="P120" s="276"/>
      <c r="Q120" s="8"/>
      <c r="S120" s="8"/>
      <c r="T120" s="225"/>
      <c r="U120" s="226"/>
      <c r="V120" s="226"/>
      <c r="W120" s="226"/>
      <c r="X120" s="280">
        <f t="shared" ref="X120" si="61">SUM(T120:W120)</f>
        <v>0</v>
      </c>
      <c r="Y120" s="281" t="str">
        <f t="shared" ref="Y120" si="62">IF(X120=L120,"OK","ERROR")</f>
        <v>OK</v>
      </c>
      <c r="Z120" s="8"/>
    </row>
    <row r="121" spans="2:26" ht="27.6" customHeight="1" x14ac:dyDescent="0.25">
      <c r="B121" s="8"/>
      <c r="C121" s="78" t="s">
        <v>306</v>
      </c>
      <c r="D121" s="166" t="s">
        <v>306</v>
      </c>
      <c r="E121" s="76" t="s">
        <v>307</v>
      </c>
      <c r="F121" s="1"/>
      <c r="G121" s="1"/>
      <c r="H121" s="259">
        <f t="shared" si="58"/>
        <v>0</v>
      </c>
      <c r="I121" s="1"/>
      <c r="J121" s="1"/>
      <c r="K121" s="259">
        <f t="shared" si="59"/>
        <v>0</v>
      </c>
      <c r="L121" s="260">
        <f t="shared" si="60"/>
        <v>0</v>
      </c>
      <c r="M121" s="8"/>
      <c r="O121" s="8"/>
      <c r="P121" s="276"/>
      <c r="Q121" s="8"/>
      <c r="S121" s="8"/>
      <c r="T121" s="225"/>
      <c r="U121" s="226"/>
      <c r="V121" s="226"/>
      <c r="W121" s="226"/>
      <c r="X121" s="280">
        <f t="shared" si="42"/>
        <v>0</v>
      </c>
      <c r="Y121" s="281" t="str">
        <f t="shared" si="43"/>
        <v>OK</v>
      </c>
      <c r="Z121" s="8"/>
    </row>
    <row r="122" spans="2:26" ht="27.6" customHeight="1" x14ac:dyDescent="0.25">
      <c r="B122" s="8"/>
      <c r="C122" s="78" t="s">
        <v>308</v>
      </c>
      <c r="D122" s="166" t="s">
        <v>308</v>
      </c>
      <c r="E122" s="76" t="s">
        <v>309</v>
      </c>
      <c r="F122" s="1"/>
      <c r="G122" s="1"/>
      <c r="H122" s="259">
        <f t="shared" si="58"/>
        <v>0</v>
      </c>
      <c r="I122" s="1"/>
      <c r="J122" s="1"/>
      <c r="K122" s="259">
        <f t="shared" si="59"/>
        <v>0</v>
      </c>
      <c r="L122" s="260">
        <f t="shared" si="60"/>
        <v>0</v>
      </c>
      <c r="M122" s="8"/>
      <c r="O122" s="8"/>
      <c r="P122" s="276"/>
      <c r="Q122" s="8"/>
      <c r="S122" s="8"/>
      <c r="T122" s="225"/>
      <c r="U122" s="226"/>
      <c r="V122" s="226"/>
      <c r="W122" s="226"/>
      <c r="X122" s="280">
        <f t="shared" si="42"/>
        <v>0</v>
      </c>
      <c r="Y122" s="281" t="str">
        <f t="shared" si="43"/>
        <v>OK</v>
      </c>
      <c r="Z122" s="8"/>
    </row>
    <row r="123" spans="2:26" ht="27.6" customHeight="1" x14ac:dyDescent="0.25">
      <c r="B123" s="8"/>
      <c r="C123" s="78" t="s">
        <v>310</v>
      </c>
      <c r="D123" s="166" t="s">
        <v>310</v>
      </c>
      <c r="E123" s="76" t="s">
        <v>311</v>
      </c>
      <c r="F123" s="1"/>
      <c r="G123" s="1"/>
      <c r="H123" s="259">
        <f t="shared" si="58"/>
        <v>0</v>
      </c>
      <c r="I123" s="1"/>
      <c r="J123" s="1"/>
      <c r="K123" s="259">
        <f t="shared" si="59"/>
        <v>0</v>
      </c>
      <c r="L123" s="260">
        <f t="shared" si="60"/>
        <v>0</v>
      </c>
      <c r="M123" s="8"/>
      <c r="O123" s="8"/>
      <c r="P123" s="276"/>
      <c r="Q123" s="8"/>
      <c r="S123" s="8"/>
      <c r="T123" s="225"/>
      <c r="U123" s="226"/>
      <c r="V123" s="226"/>
      <c r="W123" s="226"/>
      <c r="X123" s="280">
        <f t="shared" si="42"/>
        <v>0</v>
      </c>
      <c r="Y123" s="281" t="str">
        <f t="shared" si="43"/>
        <v>OK</v>
      </c>
      <c r="Z123" s="8"/>
    </row>
    <row r="124" spans="2:26" ht="27.6" customHeight="1" x14ac:dyDescent="0.25">
      <c r="B124" s="8"/>
      <c r="C124" s="78"/>
      <c r="D124" s="166"/>
      <c r="E124" s="77" t="s">
        <v>268</v>
      </c>
      <c r="F124" s="261">
        <f t="shared" ref="F124:L124" si="63">SUM(F117:F123)</f>
        <v>0</v>
      </c>
      <c r="G124" s="261">
        <f t="shared" si="63"/>
        <v>0</v>
      </c>
      <c r="H124" s="261">
        <f t="shared" si="63"/>
        <v>0</v>
      </c>
      <c r="I124" s="261">
        <f t="shared" si="63"/>
        <v>0</v>
      </c>
      <c r="J124" s="261">
        <f t="shared" si="63"/>
        <v>0</v>
      </c>
      <c r="K124" s="261">
        <f t="shared" si="63"/>
        <v>0</v>
      </c>
      <c r="L124" s="262">
        <f t="shared" si="63"/>
        <v>0</v>
      </c>
      <c r="M124" s="8"/>
      <c r="O124" s="8"/>
      <c r="P124" s="276"/>
      <c r="Q124" s="8"/>
      <c r="S124" s="8"/>
      <c r="T124" s="282">
        <f>SUM(T117:T123)</f>
        <v>0</v>
      </c>
      <c r="U124" s="283">
        <f>SUM(U117:U123)</f>
        <v>0</v>
      </c>
      <c r="V124" s="283">
        <f>SUM(V117:V123)</f>
        <v>0</v>
      </c>
      <c r="W124" s="284">
        <f>SUM(W117:W123)</f>
        <v>0</v>
      </c>
      <c r="X124" s="280">
        <f t="shared" si="42"/>
        <v>0</v>
      </c>
      <c r="Y124" s="281" t="str">
        <f t="shared" si="43"/>
        <v>OK</v>
      </c>
      <c r="Z124" s="8"/>
    </row>
    <row r="125" spans="2:26" ht="27.6" customHeight="1" x14ac:dyDescent="0.25">
      <c r="B125" s="8"/>
      <c r="C125" s="341" t="s">
        <v>312</v>
      </c>
      <c r="D125" s="342"/>
      <c r="E125" s="342"/>
      <c r="F125" s="342"/>
      <c r="G125" s="342"/>
      <c r="H125" s="342"/>
      <c r="I125" s="342"/>
      <c r="J125" s="342"/>
      <c r="K125" s="342"/>
      <c r="L125" s="343"/>
      <c r="M125" s="8"/>
      <c r="O125" s="8"/>
      <c r="P125" s="276"/>
      <c r="Q125" s="8"/>
      <c r="S125" s="8"/>
      <c r="T125" s="335"/>
      <c r="U125" s="336"/>
      <c r="V125" s="336"/>
      <c r="W125" s="336"/>
      <c r="X125" s="336"/>
      <c r="Y125" s="337"/>
      <c r="Z125" s="8"/>
    </row>
    <row r="126" spans="2:26" ht="27.6" customHeight="1" x14ac:dyDescent="0.25">
      <c r="B126" s="8"/>
      <c r="C126" s="78" t="s">
        <v>313</v>
      </c>
      <c r="D126" s="166" t="s">
        <v>313</v>
      </c>
      <c r="E126" s="76" t="s">
        <v>314</v>
      </c>
      <c r="F126" s="1"/>
      <c r="G126" s="1"/>
      <c r="H126" s="259">
        <f>F126+G126</f>
        <v>0</v>
      </c>
      <c r="I126" s="1"/>
      <c r="J126" s="1"/>
      <c r="K126" s="259">
        <f>I126+J126</f>
        <v>0</v>
      </c>
      <c r="L126" s="260">
        <f>H126+K126</f>
        <v>0</v>
      </c>
      <c r="M126" s="8"/>
      <c r="O126" s="8"/>
      <c r="P126" s="276"/>
      <c r="Q126" s="8"/>
      <c r="S126" s="8"/>
      <c r="T126" s="225"/>
      <c r="U126" s="226"/>
      <c r="V126" s="226"/>
      <c r="W126" s="226"/>
      <c r="X126" s="280">
        <f t="shared" si="42"/>
        <v>0</v>
      </c>
      <c r="Y126" s="281" t="str">
        <f t="shared" si="43"/>
        <v>OK</v>
      </c>
      <c r="Z126" s="8"/>
    </row>
    <row r="127" spans="2:26" ht="27.6" customHeight="1" x14ac:dyDescent="0.25">
      <c r="B127" s="8"/>
      <c r="C127" s="78" t="s">
        <v>315</v>
      </c>
      <c r="D127" s="166" t="s">
        <v>315</v>
      </c>
      <c r="E127" s="76" t="s">
        <v>316</v>
      </c>
      <c r="F127" s="258"/>
      <c r="G127" s="258"/>
      <c r="H127" s="259">
        <f t="shared" ref="H127:H133" si="64">F127+G127</f>
        <v>0</v>
      </c>
      <c r="I127" s="1"/>
      <c r="J127" s="1"/>
      <c r="K127" s="259">
        <f t="shared" ref="K127:K133" si="65">I127+J127</f>
        <v>0</v>
      </c>
      <c r="L127" s="260">
        <f t="shared" ref="L127:L133" si="66">H127+K127</f>
        <v>0</v>
      </c>
      <c r="M127" s="8"/>
      <c r="O127" s="8"/>
      <c r="P127" s="276"/>
      <c r="Q127" s="8"/>
      <c r="S127" s="8"/>
      <c r="T127" s="225"/>
      <c r="U127" s="226"/>
      <c r="V127" s="226"/>
      <c r="W127" s="226"/>
      <c r="X127" s="280">
        <f t="shared" si="42"/>
        <v>0</v>
      </c>
      <c r="Y127" s="281" t="str">
        <f t="shared" si="43"/>
        <v>OK</v>
      </c>
      <c r="Z127" s="8"/>
    </row>
    <row r="128" spans="2:26" ht="27.6" customHeight="1" x14ac:dyDescent="0.25">
      <c r="B128" s="8"/>
      <c r="C128" s="78" t="s">
        <v>317</v>
      </c>
      <c r="D128" s="166" t="s">
        <v>317</v>
      </c>
      <c r="E128" s="76" t="s">
        <v>318</v>
      </c>
      <c r="F128" s="258"/>
      <c r="G128" s="258"/>
      <c r="H128" s="259">
        <f t="shared" si="64"/>
        <v>0</v>
      </c>
      <c r="I128" s="1"/>
      <c r="J128" s="1"/>
      <c r="K128" s="259">
        <f t="shared" si="65"/>
        <v>0</v>
      </c>
      <c r="L128" s="260">
        <f t="shared" si="66"/>
        <v>0</v>
      </c>
      <c r="M128" s="8"/>
      <c r="O128" s="8"/>
      <c r="P128" s="276"/>
      <c r="Q128" s="8"/>
      <c r="S128" s="8"/>
      <c r="T128" s="225"/>
      <c r="U128" s="226"/>
      <c r="V128" s="226"/>
      <c r="W128" s="226"/>
      <c r="X128" s="280">
        <f t="shared" si="42"/>
        <v>0</v>
      </c>
      <c r="Y128" s="281" t="str">
        <f t="shared" si="43"/>
        <v>OK</v>
      </c>
      <c r="Z128" s="8"/>
    </row>
    <row r="129" spans="2:26" ht="27.6" customHeight="1" x14ac:dyDescent="0.25">
      <c r="B129" s="8"/>
      <c r="C129" s="78" t="s">
        <v>319</v>
      </c>
      <c r="D129" s="166" t="s">
        <v>319</v>
      </c>
      <c r="E129" s="76" t="s">
        <v>320</v>
      </c>
      <c r="F129" s="1"/>
      <c r="G129" s="1"/>
      <c r="H129" s="259">
        <f t="shared" si="64"/>
        <v>0</v>
      </c>
      <c r="I129" s="1"/>
      <c r="J129" s="1"/>
      <c r="K129" s="259">
        <f t="shared" si="65"/>
        <v>0</v>
      </c>
      <c r="L129" s="260">
        <f t="shared" si="66"/>
        <v>0</v>
      </c>
      <c r="M129" s="8"/>
      <c r="O129" s="8"/>
      <c r="P129" s="338"/>
      <c r="Q129" s="8"/>
      <c r="S129" s="8"/>
      <c r="T129" s="225"/>
      <c r="U129" s="226"/>
      <c r="V129" s="226"/>
      <c r="W129" s="226"/>
      <c r="X129" s="280">
        <f t="shared" si="42"/>
        <v>0</v>
      </c>
      <c r="Y129" s="281" t="str">
        <f t="shared" si="43"/>
        <v>OK</v>
      </c>
      <c r="Z129" s="8"/>
    </row>
    <row r="130" spans="2:26" ht="27.6" customHeight="1" x14ac:dyDescent="0.25">
      <c r="B130" s="8"/>
      <c r="C130" s="78" t="s">
        <v>321</v>
      </c>
      <c r="D130" s="166" t="s">
        <v>321</v>
      </c>
      <c r="E130" s="76" t="s">
        <v>322</v>
      </c>
      <c r="F130" s="1"/>
      <c r="G130" s="1"/>
      <c r="H130" s="259">
        <f t="shared" si="64"/>
        <v>0</v>
      </c>
      <c r="I130" s="1"/>
      <c r="J130" s="1"/>
      <c r="K130" s="259">
        <f t="shared" si="65"/>
        <v>0</v>
      </c>
      <c r="L130" s="260">
        <f t="shared" si="66"/>
        <v>0</v>
      </c>
      <c r="M130" s="8"/>
      <c r="O130" s="8"/>
      <c r="P130" s="339"/>
      <c r="Q130" s="8"/>
      <c r="S130" s="8"/>
      <c r="T130" s="225"/>
      <c r="U130" s="226"/>
      <c r="V130" s="226"/>
      <c r="W130" s="226"/>
      <c r="X130" s="280">
        <f t="shared" si="42"/>
        <v>0</v>
      </c>
      <c r="Y130" s="281" t="str">
        <f t="shared" si="43"/>
        <v>OK</v>
      </c>
      <c r="Z130" s="8"/>
    </row>
    <row r="131" spans="2:26" ht="27.6" customHeight="1" x14ac:dyDescent="0.25">
      <c r="B131" s="8"/>
      <c r="C131" s="78" t="s">
        <v>323</v>
      </c>
      <c r="D131" s="166" t="s">
        <v>323</v>
      </c>
      <c r="E131" s="76" t="s">
        <v>324</v>
      </c>
      <c r="F131" s="1"/>
      <c r="G131" s="1"/>
      <c r="H131" s="259">
        <f t="shared" si="64"/>
        <v>0</v>
      </c>
      <c r="I131" s="1"/>
      <c r="J131" s="1"/>
      <c r="K131" s="259">
        <f t="shared" si="65"/>
        <v>0</v>
      </c>
      <c r="L131" s="260">
        <f t="shared" si="66"/>
        <v>0</v>
      </c>
      <c r="M131" s="8"/>
      <c r="O131" s="8"/>
      <c r="P131" s="339"/>
      <c r="Q131" s="8"/>
      <c r="S131" s="8"/>
      <c r="T131" s="225"/>
      <c r="U131" s="226"/>
      <c r="V131" s="226"/>
      <c r="W131" s="226"/>
      <c r="X131" s="280">
        <f t="shared" si="42"/>
        <v>0</v>
      </c>
      <c r="Y131" s="281" t="str">
        <f t="shared" si="43"/>
        <v>OK</v>
      </c>
      <c r="Z131" s="8"/>
    </row>
    <row r="132" spans="2:26" ht="27.6" customHeight="1" x14ac:dyDescent="0.25">
      <c r="B132" s="8"/>
      <c r="C132" s="78" t="s">
        <v>325</v>
      </c>
      <c r="D132" s="166" t="s">
        <v>325</v>
      </c>
      <c r="E132" s="76" t="s">
        <v>326</v>
      </c>
      <c r="F132" s="1"/>
      <c r="G132" s="1"/>
      <c r="H132" s="259">
        <f t="shared" si="64"/>
        <v>0</v>
      </c>
      <c r="I132" s="1"/>
      <c r="J132" s="1"/>
      <c r="K132" s="259">
        <f t="shared" si="65"/>
        <v>0</v>
      </c>
      <c r="L132" s="260">
        <f t="shared" si="66"/>
        <v>0</v>
      </c>
      <c r="M132" s="8"/>
      <c r="O132" s="8"/>
      <c r="P132" s="340"/>
      <c r="Q132" s="8"/>
      <c r="S132" s="8"/>
      <c r="T132" s="225"/>
      <c r="U132" s="226"/>
      <c r="V132" s="226"/>
      <c r="W132" s="226"/>
      <c r="X132" s="280">
        <f t="shared" si="42"/>
        <v>0</v>
      </c>
      <c r="Y132" s="281" t="str">
        <f t="shared" si="43"/>
        <v>OK</v>
      </c>
      <c r="Z132" s="8"/>
    </row>
    <row r="133" spans="2:26" ht="27.6" customHeight="1" x14ac:dyDescent="0.25">
      <c r="B133" s="8"/>
      <c r="C133" s="78" t="s">
        <v>327</v>
      </c>
      <c r="D133" s="166" t="s">
        <v>327</v>
      </c>
      <c r="E133" s="76" t="s">
        <v>328</v>
      </c>
      <c r="F133" s="1"/>
      <c r="G133" s="1"/>
      <c r="H133" s="259">
        <f t="shared" si="64"/>
        <v>0</v>
      </c>
      <c r="I133" s="1"/>
      <c r="J133" s="1"/>
      <c r="K133" s="259">
        <f t="shared" si="65"/>
        <v>0</v>
      </c>
      <c r="L133" s="260">
        <f t="shared" si="66"/>
        <v>0</v>
      </c>
      <c r="M133" s="8"/>
      <c r="O133" s="8"/>
      <c r="P133" s="276"/>
      <c r="Q133" s="8"/>
      <c r="S133" s="8"/>
      <c r="T133" s="225"/>
      <c r="U133" s="226"/>
      <c r="V133" s="226"/>
      <c r="W133" s="226"/>
      <c r="X133" s="280">
        <f t="shared" si="42"/>
        <v>0</v>
      </c>
      <c r="Y133" s="281" t="str">
        <f t="shared" si="43"/>
        <v>OK</v>
      </c>
      <c r="Z133" s="8"/>
    </row>
    <row r="134" spans="2:26" ht="27.6" customHeight="1" x14ac:dyDescent="0.25">
      <c r="B134" s="8"/>
      <c r="C134" s="171"/>
      <c r="D134" s="172"/>
      <c r="E134" s="173" t="s">
        <v>268</v>
      </c>
      <c r="F134" s="263">
        <f>F126+F129+F130+F131+F132+F133</f>
        <v>0</v>
      </c>
      <c r="G134" s="263">
        <f>G126+G129+G130+G131+G132+G133</f>
        <v>0</v>
      </c>
      <c r="H134" s="263">
        <f>H126+H129+H130+H131+H132+H133</f>
        <v>0</v>
      </c>
      <c r="I134" s="263">
        <f>SUM(I126:I133)</f>
        <v>0</v>
      </c>
      <c r="J134" s="263">
        <f>SUM(J126:J133)</f>
        <v>0</v>
      </c>
      <c r="K134" s="263">
        <f>SUM(K126:K133)</f>
        <v>0</v>
      </c>
      <c r="L134" s="264">
        <f>SUM(L126:L133)</f>
        <v>0</v>
      </c>
      <c r="M134" s="8"/>
      <c r="O134" s="8"/>
      <c r="P134" s="276"/>
      <c r="Q134" s="8"/>
      <c r="S134" s="8"/>
      <c r="T134" s="282">
        <f>SUM(T126:T133)</f>
        <v>0</v>
      </c>
      <c r="U134" s="283">
        <f t="shared" ref="U134:W134" si="67">SUM(U126:U133)</f>
        <v>0</v>
      </c>
      <c r="V134" s="283">
        <f t="shared" si="67"/>
        <v>0</v>
      </c>
      <c r="W134" s="284">
        <f t="shared" si="67"/>
        <v>0</v>
      </c>
      <c r="X134" s="280">
        <f t="shared" si="42"/>
        <v>0</v>
      </c>
      <c r="Y134" s="281" t="str">
        <f t="shared" si="43"/>
        <v>OK</v>
      </c>
      <c r="Z134" s="8"/>
    </row>
    <row r="135" spans="2:26" ht="27.6" customHeight="1" x14ac:dyDescent="0.25">
      <c r="B135" s="8"/>
      <c r="C135" s="341" t="s">
        <v>330</v>
      </c>
      <c r="D135" s="342"/>
      <c r="E135" s="342"/>
      <c r="F135" s="342"/>
      <c r="G135" s="342"/>
      <c r="H135" s="342"/>
      <c r="I135" s="342"/>
      <c r="J135" s="342"/>
      <c r="K135" s="342"/>
      <c r="L135" s="343"/>
      <c r="M135" s="8"/>
      <c r="O135" s="8"/>
      <c r="P135" s="276"/>
      <c r="Q135" s="8"/>
      <c r="S135" s="8"/>
      <c r="T135" s="335"/>
      <c r="U135" s="336"/>
      <c r="V135" s="336"/>
      <c r="W135" s="336"/>
      <c r="X135" s="336"/>
      <c r="Y135" s="337"/>
      <c r="Z135" s="8"/>
    </row>
    <row r="136" spans="2:26" ht="27.6" customHeight="1" x14ac:dyDescent="0.25">
      <c r="B136" s="8"/>
      <c r="C136" s="78" t="s">
        <v>331</v>
      </c>
      <c r="D136" s="166"/>
      <c r="E136" s="76" t="s">
        <v>332</v>
      </c>
      <c r="F136" s="258"/>
      <c r="G136" s="258"/>
      <c r="H136" s="259">
        <f>F136+G136</f>
        <v>0</v>
      </c>
      <c r="I136" s="1"/>
      <c r="J136" s="1"/>
      <c r="K136" s="259">
        <f>I136+J136</f>
        <v>0</v>
      </c>
      <c r="L136" s="260">
        <f>H136+K136</f>
        <v>0</v>
      </c>
      <c r="M136" s="8"/>
      <c r="O136" s="8"/>
      <c r="P136" s="276"/>
      <c r="Q136" s="8"/>
      <c r="S136" s="8"/>
      <c r="T136" s="225"/>
      <c r="U136" s="226"/>
      <c r="V136" s="226"/>
      <c r="W136" s="226"/>
      <c r="X136" s="280">
        <f t="shared" si="42"/>
        <v>0</v>
      </c>
      <c r="Y136" s="281" t="str">
        <f t="shared" si="43"/>
        <v>OK</v>
      </c>
      <c r="Z136" s="8"/>
    </row>
    <row r="137" spans="2:26" ht="22.2" customHeight="1" x14ac:dyDescent="0.25">
      <c r="B137" s="8"/>
      <c r="C137" s="78" t="s">
        <v>333</v>
      </c>
      <c r="D137" s="166"/>
      <c r="E137" s="76" t="s">
        <v>334</v>
      </c>
      <c r="F137" s="258"/>
      <c r="G137" s="258"/>
      <c r="H137" s="259">
        <f>F137+G137</f>
        <v>0</v>
      </c>
      <c r="I137" s="1"/>
      <c r="J137" s="1"/>
      <c r="K137" s="259">
        <f>I137+J137</f>
        <v>0</v>
      </c>
      <c r="L137" s="260">
        <f>H137+K137</f>
        <v>0</v>
      </c>
      <c r="M137" s="8"/>
      <c r="O137" s="8"/>
      <c r="P137" s="276"/>
      <c r="Q137" s="8"/>
      <c r="S137" s="8"/>
      <c r="T137" s="225"/>
      <c r="U137" s="226"/>
      <c r="V137" s="226"/>
      <c r="W137" s="226"/>
      <c r="X137" s="280">
        <f t="shared" si="42"/>
        <v>0</v>
      </c>
      <c r="Y137" s="281" t="str">
        <f t="shared" si="43"/>
        <v>OK</v>
      </c>
      <c r="Z137" s="8"/>
    </row>
    <row r="138" spans="2:26" ht="27.6" customHeight="1" x14ac:dyDescent="0.25">
      <c r="B138" s="8"/>
      <c r="C138" s="171"/>
      <c r="D138" s="172"/>
      <c r="E138" s="173" t="s">
        <v>268</v>
      </c>
      <c r="F138" s="265">
        <v>0</v>
      </c>
      <c r="G138" s="261">
        <v>0</v>
      </c>
      <c r="H138" s="261">
        <v>0</v>
      </c>
      <c r="I138" s="261">
        <f t="shared" ref="I138:K138" si="68">SUM(I136:I137)</f>
        <v>0</v>
      </c>
      <c r="J138" s="261">
        <f t="shared" si="68"/>
        <v>0</v>
      </c>
      <c r="K138" s="266">
        <f t="shared" si="68"/>
        <v>0</v>
      </c>
      <c r="L138" s="262">
        <f>SUM(L136:L137)</f>
        <v>0</v>
      </c>
      <c r="M138" s="8"/>
      <c r="O138" s="8"/>
      <c r="P138" s="276"/>
      <c r="Q138" s="8"/>
      <c r="S138" s="8"/>
      <c r="T138" s="282">
        <f>SUM(T136:T137)</f>
        <v>0</v>
      </c>
      <c r="U138" s="283">
        <f t="shared" ref="U138:W138" si="69">SUM(U136:U137)</f>
        <v>0</v>
      </c>
      <c r="V138" s="283">
        <f t="shared" si="69"/>
        <v>0</v>
      </c>
      <c r="W138" s="284">
        <f t="shared" si="69"/>
        <v>0</v>
      </c>
      <c r="X138" s="280">
        <f t="shared" si="42"/>
        <v>0</v>
      </c>
      <c r="Y138" s="281" t="str">
        <f t="shared" si="43"/>
        <v>OK</v>
      </c>
      <c r="Z138" s="8"/>
    </row>
    <row r="139" spans="2:26" ht="27.6" customHeight="1" x14ac:dyDescent="0.25">
      <c r="B139" s="8"/>
      <c r="C139" s="341" t="s">
        <v>335</v>
      </c>
      <c r="D139" s="342"/>
      <c r="E139" s="342"/>
      <c r="F139" s="342"/>
      <c r="G139" s="342"/>
      <c r="H139" s="342"/>
      <c r="I139" s="342"/>
      <c r="J139" s="342"/>
      <c r="K139" s="342"/>
      <c r="L139" s="343"/>
      <c r="M139" s="8"/>
      <c r="O139" s="8"/>
      <c r="P139" s="276"/>
      <c r="Q139" s="8"/>
      <c r="S139" s="8"/>
      <c r="T139" s="335"/>
      <c r="U139" s="336"/>
      <c r="V139" s="336"/>
      <c r="W139" s="336"/>
      <c r="X139" s="336"/>
      <c r="Y139" s="337"/>
      <c r="Z139" s="8"/>
    </row>
    <row r="140" spans="2:26" ht="29.25" customHeight="1" x14ac:dyDescent="0.25">
      <c r="B140" s="8"/>
      <c r="C140" s="78" t="s">
        <v>338</v>
      </c>
      <c r="D140" s="162"/>
      <c r="E140" s="174" t="s">
        <v>352</v>
      </c>
      <c r="F140" s="1"/>
      <c r="G140" s="1"/>
      <c r="H140" s="259">
        <f t="shared" ref="H140" si="70">F140+G140</f>
        <v>0</v>
      </c>
      <c r="I140" s="1"/>
      <c r="J140" s="1"/>
      <c r="K140" s="259">
        <f t="shared" ref="K140" si="71">I140+J140</f>
        <v>0</v>
      </c>
      <c r="L140" s="260">
        <f t="shared" ref="L140" si="72">H140+K140</f>
        <v>0</v>
      </c>
      <c r="M140" s="8"/>
      <c r="O140" s="8"/>
      <c r="P140" s="276"/>
      <c r="Q140" s="8"/>
      <c r="S140" s="8"/>
      <c r="T140" s="225"/>
      <c r="U140" s="226"/>
      <c r="V140" s="226"/>
      <c r="W140" s="226"/>
      <c r="X140" s="280">
        <f t="shared" si="42"/>
        <v>0</v>
      </c>
      <c r="Y140" s="281" t="str">
        <f t="shared" si="43"/>
        <v>OK</v>
      </c>
      <c r="Z140" s="8"/>
    </row>
    <row r="141" spans="2:26" ht="27.6" customHeight="1" x14ac:dyDescent="0.25">
      <c r="B141" s="8"/>
      <c r="C141" s="161"/>
      <c r="D141" s="162"/>
      <c r="E141" s="173" t="s">
        <v>268</v>
      </c>
      <c r="F141" s="263">
        <f t="shared" ref="F141:L141" si="73">SUM(F140:F140)</f>
        <v>0</v>
      </c>
      <c r="G141" s="263">
        <f t="shared" si="73"/>
        <v>0</v>
      </c>
      <c r="H141" s="263">
        <f t="shared" si="73"/>
        <v>0</v>
      </c>
      <c r="I141" s="263">
        <f t="shared" si="73"/>
        <v>0</v>
      </c>
      <c r="J141" s="263">
        <f t="shared" si="73"/>
        <v>0</v>
      </c>
      <c r="K141" s="263">
        <f t="shared" si="73"/>
        <v>0</v>
      </c>
      <c r="L141" s="264">
        <f t="shared" si="73"/>
        <v>0</v>
      </c>
      <c r="M141" s="8"/>
      <c r="O141" s="8"/>
      <c r="P141" s="276"/>
      <c r="Q141" s="8"/>
      <c r="S141" s="8"/>
      <c r="T141" s="282">
        <f>SUM(T140)</f>
        <v>0</v>
      </c>
      <c r="U141" s="283">
        <f t="shared" ref="U141:W141" si="74">SUM(U140)</f>
        <v>0</v>
      </c>
      <c r="V141" s="283">
        <f t="shared" si="74"/>
        <v>0</v>
      </c>
      <c r="W141" s="284">
        <f t="shared" si="74"/>
        <v>0</v>
      </c>
      <c r="X141" s="280">
        <f t="shared" si="42"/>
        <v>0</v>
      </c>
      <c r="Y141" s="281" t="str">
        <f t="shared" si="43"/>
        <v>OK</v>
      </c>
      <c r="Z141" s="8"/>
    </row>
    <row r="142" spans="2:26" ht="27.6" customHeight="1" x14ac:dyDescent="0.25">
      <c r="B142" s="8"/>
      <c r="C142" s="341" t="s">
        <v>353</v>
      </c>
      <c r="D142" s="342"/>
      <c r="E142" s="342"/>
      <c r="F142" s="342"/>
      <c r="G142" s="342"/>
      <c r="H142" s="342"/>
      <c r="I142" s="342"/>
      <c r="J142" s="342"/>
      <c r="K142" s="342"/>
      <c r="L142" s="343"/>
      <c r="M142" s="8"/>
      <c r="O142" s="8"/>
      <c r="P142" s="276"/>
      <c r="Q142" s="8"/>
      <c r="S142" s="8"/>
      <c r="T142" s="335"/>
      <c r="U142" s="336"/>
      <c r="V142" s="336"/>
      <c r="W142" s="336"/>
      <c r="X142" s="336"/>
      <c r="Y142" s="337"/>
      <c r="Z142" s="8"/>
    </row>
    <row r="143" spans="2:26" ht="27.6" customHeight="1" x14ac:dyDescent="0.25">
      <c r="B143" s="8"/>
      <c r="C143" s="78" t="s">
        <v>338</v>
      </c>
      <c r="D143" s="162"/>
      <c r="E143" s="174" t="s">
        <v>351</v>
      </c>
      <c r="F143" s="1"/>
      <c r="G143" s="1"/>
      <c r="H143" s="259">
        <f t="shared" ref="H143" si="75">F143+G143</f>
        <v>0</v>
      </c>
      <c r="I143" s="1"/>
      <c r="J143" s="1"/>
      <c r="K143" s="259">
        <f t="shared" ref="K143" si="76">I143+J143</f>
        <v>0</v>
      </c>
      <c r="L143" s="260">
        <f t="shared" ref="L143" si="77">H143+K143</f>
        <v>0</v>
      </c>
      <c r="M143" s="8"/>
      <c r="O143" s="8"/>
      <c r="P143" s="276"/>
      <c r="Q143" s="8"/>
      <c r="S143" s="8"/>
      <c r="T143" s="225"/>
      <c r="U143" s="226"/>
      <c r="V143" s="226"/>
      <c r="W143" s="226"/>
      <c r="X143" s="280">
        <f t="shared" si="42"/>
        <v>0</v>
      </c>
      <c r="Y143" s="281" t="str">
        <f t="shared" si="43"/>
        <v>OK</v>
      </c>
      <c r="Z143" s="8"/>
    </row>
    <row r="144" spans="2:26" ht="27.6" customHeight="1" thickBot="1" x14ac:dyDescent="0.3">
      <c r="B144" s="8"/>
      <c r="C144" s="179"/>
      <c r="D144" s="180"/>
      <c r="E144" s="173" t="s">
        <v>268</v>
      </c>
      <c r="F144" s="263">
        <f t="shared" ref="F144:L144" si="78">SUM(F143)</f>
        <v>0</v>
      </c>
      <c r="G144" s="263">
        <f t="shared" si="78"/>
        <v>0</v>
      </c>
      <c r="H144" s="263">
        <f t="shared" si="78"/>
        <v>0</v>
      </c>
      <c r="I144" s="263">
        <f t="shared" si="78"/>
        <v>0</v>
      </c>
      <c r="J144" s="263">
        <f t="shared" si="78"/>
        <v>0</v>
      </c>
      <c r="K144" s="263">
        <f t="shared" si="78"/>
        <v>0</v>
      </c>
      <c r="L144" s="264">
        <f t="shared" si="78"/>
        <v>0</v>
      </c>
      <c r="M144" s="8"/>
      <c r="O144" s="8"/>
      <c r="P144" s="276"/>
      <c r="Q144" s="8"/>
      <c r="S144" s="8"/>
      <c r="T144" s="282">
        <f>SUM(T143)</f>
        <v>0</v>
      </c>
      <c r="U144" s="283">
        <f t="shared" ref="U144:W144" si="79">SUM(U143)</f>
        <v>0</v>
      </c>
      <c r="V144" s="283">
        <f t="shared" si="79"/>
        <v>0</v>
      </c>
      <c r="W144" s="284">
        <f t="shared" si="79"/>
        <v>0</v>
      </c>
      <c r="X144" s="280">
        <f t="shared" si="42"/>
        <v>0</v>
      </c>
      <c r="Y144" s="281" t="str">
        <f t="shared" si="43"/>
        <v>OK</v>
      </c>
      <c r="Z144" s="8"/>
    </row>
    <row r="145" spans="2:26" ht="27.6" customHeight="1" thickBot="1" x14ac:dyDescent="0.3">
      <c r="B145" s="8"/>
      <c r="C145" s="347" t="s">
        <v>383</v>
      </c>
      <c r="D145" s="348"/>
      <c r="E145" s="349"/>
      <c r="F145" s="267">
        <f t="shared" ref="F145:L145" si="80">F144+F141+F138+F134+F124+F115+F95+F92</f>
        <v>0</v>
      </c>
      <c r="G145" s="267">
        <f t="shared" si="80"/>
        <v>0</v>
      </c>
      <c r="H145" s="267">
        <f t="shared" si="80"/>
        <v>0</v>
      </c>
      <c r="I145" s="267">
        <f t="shared" si="80"/>
        <v>0</v>
      </c>
      <c r="J145" s="267">
        <f t="shared" si="80"/>
        <v>0</v>
      </c>
      <c r="K145" s="267">
        <f t="shared" si="80"/>
        <v>0</v>
      </c>
      <c r="L145" s="268">
        <f t="shared" si="80"/>
        <v>0</v>
      </c>
      <c r="M145" s="8"/>
      <c r="O145" s="8"/>
      <c r="P145" s="276"/>
      <c r="Q145" s="8"/>
      <c r="S145" s="8"/>
      <c r="T145" s="282">
        <f>T144+T141+T138+T134+T124+T115+T95+T92</f>
        <v>0</v>
      </c>
      <c r="U145" s="283">
        <f>U144+U141+U138+U134+U124+U115+U95+U92</f>
        <v>0</v>
      </c>
      <c r="V145" s="283">
        <f>V144+V141+V138+V134+V124+V115+V95+V92</f>
        <v>0</v>
      </c>
      <c r="W145" s="286">
        <f>W144+W141+W138+W134+W124+W115+W95+W92</f>
        <v>0</v>
      </c>
      <c r="X145" s="280">
        <f t="shared" si="42"/>
        <v>0</v>
      </c>
      <c r="Y145" s="281" t="str">
        <f t="shared" si="43"/>
        <v>OK</v>
      </c>
      <c r="Z145" s="8"/>
    </row>
    <row r="146" spans="2:26" ht="27.6" customHeight="1" thickBot="1" x14ac:dyDescent="0.3">
      <c r="B146" s="8"/>
      <c r="C146" s="353" t="s">
        <v>356</v>
      </c>
      <c r="D146" s="354"/>
      <c r="E146" s="354"/>
      <c r="F146" s="354"/>
      <c r="G146" s="354"/>
      <c r="H146" s="354"/>
      <c r="I146" s="354"/>
      <c r="J146" s="354"/>
      <c r="K146" s="354"/>
      <c r="L146" s="355"/>
      <c r="M146" s="8"/>
      <c r="O146" s="8"/>
      <c r="P146" s="276"/>
      <c r="Q146" s="8"/>
      <c r="S146" s="8"/>
      <c r="T146" s="335"/>
      <c r="U146" s="336"/>
      <c r="V146" s="336"/>
      <c r="W146" s="336"/>
      <c r="X146" s="336"/>
      <c r="Y146" s="337"/>
      <c r="Z146" s="8"/>
    </row>
    <row r="147" spans="2:26" ht="27.6" customHeight="1" x14ac:dyDescent="0.25">
      <c r="B147" s="8"/>
      <c r="C147" s="344" t="s">
        <v>358</v>
      </c>
      <c r="D147" s="345"/>
      <c r="E147" s="345"/>
      <c r="F147" s="345"/>
      <c r="G147" s="345"/>
      <c r="H147" s="345"/>
      <c r="I147" s="345"/>
      <c r="J147" s="345"/>
      <c r="K147" s="345"/>
      <c r="L147" s="346"/>
      <c r="M147" s="8"/>
      <c r="O147" s="8"/>
      <c r="P147" s="276"/>
      <c r="Q147" s="8"/>
      <c r="S147" s="8"/>
      <c r="T147" s="335"/>
      <c r="U147" s="336"/>
      <c r="V147" s="336"/>
      <c r="W147" s="336"/>
      <c r="X147" s="336"/>
      <c r="Y147" s="337"/>
      <c r="Z147" s="8"/>
    </row>
    <row r="148" spans="2:26" ht="27.6" customHeight="1" x14ac:dyDescent="0.25">
      <c r="B148" s="8"/>
      <c r="C148" s="163" t="s">
        <v>338</v>
      </c>
      <c r="D148" s="164"/>
      <c r="E148" s="74" t="s">
        <v>354</v>
      </c>
      <c r="F148" s="1"/>
      <c r="G148" s="1"/>
      <c r="H148" s="259">
        <f>F148+G148</f>
        <v>0</v>
      </c>
      <c r="I148" s="1"/>
      <c r="J148" s="1"/>
      <c r="K148" s="259">
        <f>I148+J148</f>
        <v>0</v>
      </c>
      <c r="L148" s="260">
        <f>H148+K148</f>
        <v>0</v>
      </c>
      <c r="M148" s="8"/>
      <c r="O148" s="8"/>
      <c r="P148" s="276"/>
      <c r="Q148" s="8"/>
      <c r="S148" s="8"/>
      <c r="T148" s="181"/>
      <c r="U148" s="182"/>
      <c r="V148" s="182"/>
      <c r="W148" s="182"/>
      <c r="X148" s="280">
        <f t="shared" ref="X148:X149" si="81">SUM(T148:W148)</f>
        <v>0</v>
      </c>
      <c r="Y148" s="281" t="str">
        <f t="shared" ref="Y148:Y149" si="82">IF(X148=L148,"OK","ERROR")</f>
        <v>OK</v>
      </c>
      <c r="Z148" s="8"/>
    </row>
    <row r="149" spans="2:26" ht="27.6" customHeight="1" x14ac:dyDescent="0.25">
      <c r="B149" s="8"/>
      <c r="C149" s="163" t="s">
        <v>338</v>
      </c>
      <c r="D149" s="178" t="s">
        <v>329</v>
      </c>
      <c r="E149" s="76" t="s">
        <v>355</v>
      </c>
      <c r="F149" s="1"/>
      <c r="G149" s="1"/>
      <c r="H149" s="259">
        <f>F149+G149</f>
        <v>0</v>
      </c>
      <c r="I149" s="1"/>
      <c r="J149" s="1"/>
      <c r="K149" s="259">
        <f>I149+J149</f>
        <v>0</v>
      </c>
      <c r="L149" s="260">
        <f>H149+K149</f>
        <v>0</v>
      </c>
      <c r="M149" s="8"/>
      <c r="O149" s="8"/>
      <c r="P149" s="276"/>
      <c r="Q149" s="8"/>
      <c r="S149" s="8"/>
      <c r="T149" s="181"/>
      <c r="U149" s="182"/>
      <c r="V149" s="182"/>
      <c r="W149" s="182"/>
      <c r="X149" s="280">
        <f t="shared" si="81"/>
        <v>0</v>
      </c>
      <c r="Y149" s="281" t="str">
        <f t="shared" si="82"/>
        <v>OK</v>
      </c>
      <c r="Z149" s="8"/>
    </row>
    <row r="150" spans="2:26" ht="27.6" customHeight="1" thickBot="1" x14ac:dyDescent="0.3">
      <c r="B150" s="8"/>
      <c r="C150" s="75"/>
      <c r="D150" s="165"/>
      <c r="E150" s="77" t="s">
        <v>268</v>
      </c>
      <c r="F150" s="261">
        <f>SUM(F148:F149)</f>
        <v>0</v>
      </c>
      <c r="G150" s="261">
        <f>SUM(G148:G149)</f>
        <v>0</v>
      </c>
      <c r="H150" s="261">
        <f t="shared" ref="H150:L150" si="83">SUM(H148:H149)</f>
        <v>0</v>
      </c>
      <c r="I150" s="261">
        <f t="shared" si="83"/>
        <v>0</v>
      </c>
      <c r="J150" s="261">
        <f t="shared" si="83"/>
        <v>0</v>
      </c>
      <c r="K150" s="261">
        <f t="shared" si="83"/>
        <v>0</v>
      </c>
      <c r="L150" s="262">
        <f t="shared" si="83"/>
        <v>0</v>
      </c>
      <c r="M150" s="8"/>
      <c r="O150" s="8"/>
      <c r="P150" s="276"/>
      <c r="Q150" s="8"/>
      <c r="S150" s="8"/>
      <c r="T150" s="282">
        <f t="shared" ref="T150:W150" si="84">SUM(T148:T149)</f>
        <v>0</v>
      </c>
      <c r="U150" s="283">
        <f t="shared" si="84"/>
        <v>0</v>
      </c>
      <c r="V150" s="283">
        <f t="shared" si="84"/>
        <v>0</v>
      </c>
      <c r="W150" s="286">
        <f t="shared" si="84"/>
        <v>0</v>
      </c>
      <c r="X150" s="287">
        <f t="shared" ref="X150:X151" si="85">SUM(T150:W150)</f>
        <v>0</v>
      </c>
      <c r="Y150" s="288" t="str">
        <f t="shared" ref="Y150" si="86">IF(X150=L150,"OK","ERROR")</f>
        <v>OK</v>
      </c>
      <c r="Z150" s="8"/>
    </row>
    <row r="151" spans="2:26" ht="28.95" customHeight="1" thickBot="1" x14ac:dyDescent="0.3">
      <c r="B151" s="8"/>
      <c r="C151" s="350" t="s">
        <v>16</v>
      </c>
      <c r="D151" s="351"/>
      <c r="E151" s="352"/>
      <c r="F151" s="269">
        <f t="shared" ref="F151:L151" si="87">F150+F145+F85</f>
        <v>0</v>
      </c>
      <c r="G151" s="269">
        <f t="shared" si="87"/>
        <v>0</v>
      </c>
      <c r="H151" s="269">
        <f t="shared" si="87"/>
        <v>0</v>
      </c>
      <c r="I151" s="269">
        <f t="shared" si="87"/>
        <v>0</v>
      </c>
      <c r="J151" s="269">
        <f t="shared" si="87"/>
        <v>0</v>
      </c>
      <c r="K151" s="269">
        <f t="shared" si="87"/>
        <v>0</v>
      </c>
      <c r="L151" s="270">
        <f t="shared" si="87"/>
        <v>0</v>
      </c>
      <c r="M151" s="8"/>
      <c r="O151" s="8"/>
      <c r="P151" s="278"/>
      <c r="Q151" s="8"/>
      <c r="S151" s="8"/>
      <c r="T151" s="289">
        <f>T150+T145+T85</f>
        <v>0</v>
      </c>
      <c r="U151" s="290">
        <f>U150+U145+U85</f>
        <v>0</v>
      </c>
      <c r="V151" s="290">
        <f>V150+V145+V85</f>
        <v>0</v>
      </c>
      <c r="W151" s="290">
        <f>W150+W145+W85</f>
        <v>0</v>
      </c>
      <c r="X151" s="291">
        <f t="shared" si="85"/>
        <v>0</v>
      </c>
      <c r="Y151" s="292" t="str">
        <f>IF(X151=L151,"OK","ERROR")</f>
        <v>OK</v>
      </c>
      <c r="Z151" s="8"/>
    </row>
    <row r="152" spans="2:26" ht="19.95" customHeight="1" thickBot="1" x14ac:dyDescent="0.3">
      <c r="B152" s="8"/>
      <c r="C152" s="86"/>
      <c r="D152" s="86"/>
      <c r="E152" s="87"/>
      <c r="F152" s="88"/>
      <c r="G152" s="88"/>
      <c r="H152" s="88"/>
      <c r="I152" s="88"/>
      <c r="J152" s="88"/>
      <c r="K152" s="88"/>
      <c r="L152" s="88"/>
      <c r="M152" s="8"/>
      <c r="O152" s="8"/>
      <c r="P152" s="279"/>
      <c r="Q152" s="8"/>
      <c r="S152" s="8"/>
      <c r="T152" s="89"/>
      <c r="U152" s="89"/>
      <c r="V152" s="89"/>
      <c r="W152" s="89"/>
      <c r="X152" s="89"/>
      <c r="Y152" s="16"/>
      <c r="Z152" s="8"/>
    </row>
    <row r="153" spans="2:26" ht="26.25" customHeight="1" thickBot="1" x14ac:dyDescent="0.3">
      <c r="B153" s="8"/>
      <c r="C153" s="90"/>
      <c r="D153" s="90"/>
      <c r="E153" s="91"/>
      <c r="F153" s="3"/>
      <c r="G153" s="3"/>
      <c r="H153" s="3"/>
      <c r="I153" s="3"/>
      <c r="J153" s="369"/>
      <c r="K153" s="370"/>
      <c r="L153" s="371"/>
      <c r="M153" s="8"/>
      <c r="O153" s="8"/>
      <c r="P153" s="273"/>
      <c r="Q153" s="8"/>
      <c r="S153" s="8"/>
      <c r="T153" s="108" t="str">
        <f>IFERROR(T151/$X$151,"")</f>
        <v/>
      </c>
      <c r="U153" s="108" t="str">
        <f t="shared" ref="U153:W153" si="88">IFERROR(U151/$X$151,"")</f>
        <v/>
      </c>
      <c r="V153" s="108" t="str">
        <f t="shared" si="88"/>
        <v/>
      </c>
      <c r="W153" s="108" t="str">
        <f t="shared" si="88"/>
        <v/>
      </c>
      <c r="X153" s="92"/>
      <c r="Y153" s="16"/>
      <c r="Z153" s="8"/>
    </row>
    <row r="154" spans="2:26" ht="14.4" thickBot="1" x14ac:dyDescent="0.3">
      <c r="B154" s="8"/>
      <c r="C154" s="8"/>
      <c r="D154" s="8"/>
      <c r="E154" s="8"/>
      <c r="F154" s="8"/>
      <c r="G154" s="8"/>
      <c r="H154" s="8"/>
      <c r="I154" s="8"/>
      <c r="J154" s="8"/>
      <c r="K154" s="8"/>
      <c r="L154" s="8"/>
      <c r="M154" s="8"/>
      <c r="O154" s="8"/>
      <c r="P154" s="14"/>
      <c r="Q154" s="8"/>
      <c r="S154" s="8"/>
      <c r="T154" s="8"/>
      <c r="U154" s="8"/>
      <c r="V154" s="8"/>
      <c r="W154" s="8"/>
      <c r="X154" s="8"/>
      <c r="Y154" s="8"/>
      <c r="Z154" s="8"/>
    </row>
    <row r="155" spans="2:26" s="96" customFormat="1" ht="19.95" customHeight="1" x14ac:dyDescent="0.3">
      <c r="B155" s="93"/>
      <c r="C155" s="94" t="s">
        <v>21</v>
      </c>
      <c r="D155" s="167"/>
      <c r="E155" s="95" t="s">
        <v>22</v>
      </c>
      <c r="F155" s="4" t="s">
        <v>23</v>
      </c>
      <c r="G155" s="93"/>
      <c r="H155" s="93"/>
      <c r="I155" s="93"/>
      <c r="J155" s="93"/>
      <c r="K155" s="93"/>
      <c r="L155" s="93"/>
      <c r="M155" s="93"/>
      <c r="O155" s="93"/>
      <c r="P155" s="97"/>
      <c r="Q155" s="93"/>
      <c r="S155" s="93"/>
      <c r="T155" s="358" t="s">
        <v>137</v>
      </c>
      <c r="U155" s="359"/>
      <c r="V155" s="359"/>
      <c r="W155" s="359"/>
      <c r="X155" s="359"/>
      <c r="Y155" s="360"/>
      <c r="Z155" s="93"/>
    </row>
    <row r="156" spans="2:26" s="96" customFormat="1" ht="19.95" customHeight="1" x14ac:dyDescent="0.3">
      <c r="B156" s="93"/>
      <c r="C156" s="98" t="s">
        <v>24</v>
      </c>
      <c r="D156" s="168"/>
      <c r="E156" s="99" t="s">
        <v>25</v>
      </c>
      <c r="F156" s="271">
        <f>L151</f>
        <v>0</v>
      </c>
      <c r="G156" s="93"/>
      <c r="H156" s="93"/>
      <c r="I156" s="93"/>
      <c r="J156" s="93"/>
      <c r="K156" s="93"/>
      <c r="L156" s="93"/>
      <c r="M156" s="93"/>
      <c r="O156" s="93"/>
      <c r="P156" s="97"/>
      <c r="Q156" s="93"/>
      <c r="S156" s="93"/>
      <c r="T156" s="361"/>
      <c r="U156" s="362"/>
      <c r="V156" s="362"/>
      <c r="W156" s="362"/>
      <c r="X156" s="362"/>
      <c r="Y156" s="363"/>
      <c r="Z156" s="93"/>
    </row>
    <row r="157" spans="2:26" s="96" customFormat="1" ht="19.95" customHeight="1" thickBot="1" x14ac:dyDescent="0.35">
      <c r="B157" s="93"/>
      <c r="C157" s="98" t="s">
        <v>26</v>
      </c>
      <c r="D157" s="168"/>
      <c r="E157" s="100" t="s">
        <v>27</v>
      </c>
      <c r="F157" s="272">
        <f>K151</f>
        <v>0</v>
      </c>
      <c r="G157" s="93"/>
      <c r="H157" s="93"/>
      <c r="I157" s="93"/>
      <c r="J157" s="93"/>
      <c r="K157" s="93"/>
      <c r="L157" s="93"/>
      <c r="M157" s="93"/>
      <c r="O157" s="93"/>
      <c r="P157" s="97"/>
      <c r="Q157" s="93"/>
      <c r="S157" s="93"/>
      <c r="T157" s="93"/>
      <c r="U157" s="93"/>
      <c r="V157" s="93"/>
      <c r="W157" s="93"/>
      <c r="X157" s="93"/>
      <c r="Y157" s="93"/>
      <c r="Z157" s="93"/>
    </row>
    <row r="158" spans="2:26" s="96" customFormat="1" ht="29.25" customHeight="1" thickBot="1" x14ac:dyDescent="0.35">
      <c r="B158" s="93"/>
      <c r="C158" s="98" t="s">
        <v>28</v>
      </c>
      <c r="D158" s="168"/>
      <c r="E158" s="100" t="s">
        <v>260</v>
      </c>
      <c r="F158" s="272">
        <f>H151</f>
        <v>0</v>
      </c>
      <c r="G158" s="273" t="str">
        <f>IF(OR(ROUND(F158/eur,2)&gt;1500000,ROUND(F158/eur,2)&lt;200000),"ERROR","OK")</f>
        <v>ERROR</v>
      </c>
      <c r="H158" s="93"/>
      <c r="I158" s="93"/>
      <c r="J158" s="93"/>
      <c r="K158" s="93"/>
      <c r="L158" s="93"/>
      <c r="M158" s="93"/>
      <c r="O158" s="93"/>
      <c r="P158" s="97"/>
      <c r="Q158" s="93"/>
      <c r="S158" s="93"/>
      <c r="T158" s="155" t="s">
        <v>134</v>
      </c>
      <c r="U158" s="156" t="s">
        <v>138</v>
      </c>
      <c r="V158" s="156" t="s">
        <v>139</v>
      </c>
      <c r="W158" s="156" t="s">
        <v>140</v>
      </c>
      <c r="X158" s="156" t="s">
        <v>5</v>
      </c>
      <c r="Y158" s="157" t="s">
        <v>135</v>
      </c>
      <c r="Z158" s="93"/>
    </row>
    <row r="159" spans="2:26" s="96" customFormat="1" ht="19.95" customHeight="1" thickBot="1" x14ac:dyDescent="0.35">
      <c r="B159" s="93"/>
      <c r="C159" s="98" t="s">
        <v>29</v>
      </c>
      <c r="D159" s="168"/>
      <c r="E159" s="99" t="s">
        <v>30</v>
      </c>
      <c r="F159" s="271">
        <f>F160+F161</f>
        <v>0</v>
      </c>
      <c r="G159" s="93"/>
      <c r="H159" s="93"/>
      <c r="I159" s="93"/>
      <c r="J159" s="93"/>
      <c r="K159" s="93"/>
      <c r="L159" s="93"/>
      <c r="M159" s="93"/>
      <c r="O159" s="93"/>
      <c r="P159" s="97"/>
      <c r="Q159" s="93"/>
      <c r="S159" s="93"/>
      <c r="T159" s="158"/>
      <c r="U159" s="160"/>
      <c r="V159" s="160"/>
      <c r="W159" s="159"/>
      <c r="X159" s="293">
        <f>SUM(T159:W159)</f>
        <v>0</v>
      </c>
      <c r="Y159" s="273" t="str">
        <f>IF(X159=F156-G151-J151,"OK","ERROR")</f>
        <v>OK</v>
      </c>
      <c r="Z159" s="93"/>
    </row>
    <row r="160" spans="2:26" s="96" customFormat="1" ht="19.95" customHeight="1" x14ac:dyDescent="0.3">
      <c r="B160" s="93"/>
      <c r="C160" s="98" t="s">
        <v>31</v>
      </c>
      <c r="D160" s="168"/>
      <c r="E160" s="100" t="s">
        <v>32</v>
      </c>
      <c r="F160" s="101"/>
      <c r="G160" s="93"/>
      <c r="H160" s="93"/>
      <c r="I160" s="93"/>
      <c r="J160" s="93"/>
      <c r="K160" s="93"/>
      <c r="L160" s="93"/>
      <c r="M160" s="93"/>
      <c r="O160" s="93"/>
      <c r="P160" s="97"/>
      <c r="Q160" s="93"/>
      <c r="S160" s="93"/>
      <c r="T160" s="93"/>
      <c r="U160" s="93"/>
      <c r="V160" s="93"/>
      <c r="W160" s="93"/>
      <c r="X160" s="93"/>
      <c r="Y160" s="93"/>
      <c r="Z160" s="93"/>
    </row>
    <row r="161" spans="2:26" s="96" customFormat="1" ht="28.2" customHeight="1" x14ac:dyDescent="0.3">
      <c r="B161" s="93"/>
      <c r="C161" s="98" t="s">
        <v>33</v>
      </c>
      <c r="D161" s="168"/>
      <c r="E161" s="100" t="s">
        <v>34</v>
      </c>
      <c r="F161" s="272">
        <f>F157</f>
        <v>0</v>
      </c>
      <c r="G161" s="93"/>
      <c r="H161" s="93"/>
      <c r="I161" s="93"/>
      <c r="J161" s="93"/>
      <c r="K161" s="93"/>
      <c r="L161" s="93"/>
      <c r="M161" s="93"/>
      <c r="O161" s="93"/>
      <c r="P161" s="97"/>
      <c r="Q161" s="93"/>
      <c r="S161" s="93"/>
      <c r="T161" s="93"/>
      <c r="U161" s="93"/>
      <c r="V161" s="93"/>
      <c r="W161" s="93"/>
      <c r="X161" s="93"/>
      <c r="Y161" s="93"/>
      <c r="Z161" s="93"/>
    </row>
    <row r="162" spans="2:26" s="96" customFormat="1" ht="19.95" customHeight="1" thickBot="1" x14ac:dyDescent="0.35">
      <c r="B162" s="93"/>
      <c r="C162" s="102" t="s">
        <v>35</v>
      </c>
      <c r="D162" s="169"/>
      <c r="E162" s="103" t="s">
        <v>36</v>
      </c>
      <c r="F162" s="274">
        <f>F158-F160</f>
        <v>0</v>
      </c>
      <c r="G162" s="93"/>
      <c r="H162" s="93"/>
      <c r="I162" s="104"/>
      <c r="J162" s="93"/>
      <c r="K162" s="93"/>
      <c r="L162" s="93"/>
      <c r="M162" s="93"/>
      <c r="O162" s="93"/>
      <c r="P162" s="97"/>
      <c r="Q162" s="93"/>
      <c r="S162" s="93"/>
      <c r="T162" s="93"/>
      <c r="U162" s="93"/>
      <c r="V162" s="93"/>
      <c r="W162" s="93"/>
      <c r="X162" s="93"/>
      <c r="Y162" s="93"/>
      <c r="Z162" s="93"/>
    </row>
    <row r="163" spans="2:26" ht="21.6" customHeight="1" x14ac:dyDescent="0.25">
      <c r="B163" s="8"/>
      <c r="C163" s="8"/>
      <c r="D163" s="8"/>
      <c r="E163" s="8"/>
      <c r="F163" s="8"/>
      <c r="G163" s="8"/>
      <c r="H163" s="8"/>
      <c r="I163" s="8"/>
      <c r="J163" s="8"/>
      <c r="K163" s="8"/>
      <c r="L163" s="8"/>
      <c r="M163" s="8"/>
      <c r="O163" s="8"/>
      <c r="P163" s="14"/>
      <c r="Q163" s="8"/>
      <c r="S163" s="8"/>
      <c r="T163" s="8"/>
      <c r="U163" s="8"/>
      <c r="V163" s="8"/>
      <c r="W163" s="8"/>
      <c r="X163" s="8"/>
      <c r="Y163" s="8"/>
      <c r="Z163" s="8"/>
    </row>
    <row r="165" spans="2:26" x14ac:dyDescent="0.25">
      <c r="S165" s="106"/>
      <c r="T165" s="107"/>
      <c r="U165" s="107"/>
      <c r="V165" s="107"/>
      <c r="W165" s="107"/>
      <c r="X165" s="107"/>
      <c r="Y165" s="107"/>
      <c r="Z165" s="107"/>
    </row>
    <row r="166" spans="2:26" x14ac:dyDescent="0.25">
      <c r="S166" s="107"/>
      <c r="T166" s="107"/>
      <c r="U166" s="107"/>
      <c r="V166" s="107"/>
      <c r="W166" s="107"/>
      <c r="X166" s="107"/>
      <c r="Y166" s="107"/>
      <c r="Z166" s="107"/>
    </row>
    <row r="167" spans="2:26" x14ac:dyDescent="0.25">
      <c r="S167" s="107"/>
      <c r="T167" s="107"/>
      <c r="U167" s="107"/>
      <c r="V167" s="107"/>
      <c r="W167" s="107"/>
      <c r="X167" s="107"/>
      <c r="Y167" s="107"/>
      <c r="Z167" s="107"/>
    </row>
    <row r="168" spans="2:26" x14ac:dyDescent="0.25">
      <c r="S168" s="107"/>
      <c r="T168" s="107"/>
      <c r="U168" s="107"/>
      <c r="V168" s="107"/>
      <c r="W168" s="107"/>
      <c r="X168" s="107"/>
      <c r="Y168" s="107"/>
      <c r="Z168" s="107"/>
    </row>
  </sheetData>
  <sheetProtection formatCells="0" formatColumns="0" formatRows="0" insertColumns="0" insertRows="0" insertHyperlinks="0" deleteColumns="0" deleteRows="0" sort="0" autoFilter="0" pivotTables="0"/>
  <mergeCells count="57">
    <mergeCell ref="T155:Y156"/>
    <mergeCell ref="P12:P13"/>
    <mergeCell ref="T12:Y13"/>
    <mergeCell ref="L12:L13"/>
    <mergeCell ref="K12:K13"/>
    <mergeCell ref="J153:L153"/>
    <mergeCell ref="C14:L14"/>
    <mergeCell ref="C15:L15"/>
    <mergeCell ref="C21:L21"/>
    <mergeCell ref="C24:L24"/>
    <mergeCell ref="C44:L44"/>
    <mergeCell ref="C12:C13"/>
    <mergeCell ref="E12:E13"/>
    <mergeCell ref="F12:G12"/>
    <mergeCell ref="H12:H13"/>
    <mergeCell ref="I12:J12"/>
    <mergeCell ref="D12:D13"/>
    <mergeCell ref="C53:L53"/>
    <mergeCell ref="C63:L63"/>
    <mergeCell ref="C67:L67"/>
    <mergeCell ref="C71:L71"/>
    <mergeCell ref="C81:L81"/>
    <mergeCell ref="C147:L147"/>
    <mergeCell ref="C85:E85"/>
    <mergeCell ref="C145:E145"/>
    <mergeCell ref="C151:E151"/>
    <mergeCell ref="C125:L125"/>
    <mergeCell ref="C135:L135"/>
    <mergeCell ref="C139:L139"/>
    <mergeCell ref="C142:L142"/>
    <mergeCell ref="C146:L146"/>
    <mergeCell ref="C86:L86"/>
    <mergeCell ref="C87:L87"/>
    <mergeCell ref="C93:L93"/>
    <mergeCell ref="C96:L96"/>
    <mergeCell ref="C116:L116"/>
    <mergeCell ref="P57:P60"/>
    <mergeCell ref="P129:P132"/>
    <mergeCell ref="T67:Y67"/>
    <mergeCell ref="T71:Y71"/>
    <mergeCell ref="T81:Y81"/>
    <mergeCell ref="T86:Y86"/>
    <mergeCell ref="T87:Y87"/>
    <mergeCell ref="T93:Y93"/>
    <mergeCell ref="T96:Y96"/>
    <mergeCell ref="T116:Y116"/>
    <mergeCell ref="T125:Y125"/>
    <mergeCell ref="T21:Y21"/>
    <mergeCell ref="T24:Y24"/>
    <mergeCell ref="T44:Y44"/>
    <mergeCell ref="T53:Y53"/>
    <mergeCell ref="T63:Y63"/>
    <mergeCell ref="T135:Y135"/>
    <mergeCell ref="T139:Y139"/>
    <mergeCell ref="T142:Y142"/>
    <mergeCell ref="T146:Y146"/>
    <mergeCell ref="T147:Y147"/>
  </mergeCells>
  <phoneticPr fontId="28" type="noConversion"/>
  <conditionalFormatting sqref="G158">
    <cfRule type="cellIs" dxfId="8" priority="1" operator="equal">
      <formula>"ERROR"</formula>
    </cfRule>
  </conditionalFormatting>
  <conditionalFormatting sqref="P16:P57 P61:P115 P117:P129 P133:P153">
    <cfRule type="cellIs" dxfId="7" priority="6" operator="equal">
      <formula>"OK"</formula>
    </cfRule>
    <cfRule type="cellIs" dxfId="6" priority="8" operator="equal">
      <formula>"ERROR"</formula>
    </cfRule>
  </conditionalFormatting>
  <conditionalFormatting sqref="Y16:Y20 Y22:Y23 Y25:Y43 Y45:Y52 Y54:Y62 Y64:Y66 Y68:Y70 Y72:Y80 Y82:Y85 Y88:Y92 Y94:Y95 Y97:Y115 Y117:Y124 Y126:Y134 Y136:Y138 Y140:Y141 Y143:Y145 Y148:Y153">
    <cfRule type="cellIs" dxfId="5" priority="5" operator="equal">
      <formula>"error"</formula>
    </cfRule>
  </conditionalFormatting>
  <conditionalFormatting sqref="Y159">
    <cfRule type="cellIs" dxfId="4" priority="2" operator="equal">
      <formula>"OK"</formula>
    </cfRule>
    <cfRule type="cellIs" dxfId="3" priority="3"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K319"/>
  <sheetViews>
    <sheetView tabSelected="1" zoomScale="86" zoomScaleNormal="86" workbookViewId="0">
      <pane xSplit="2" ySplit="13" topLeftCell="C14" activePane="bottomRight" state="frozen"/>
      <selection pane="topRight" activeCell="C1" sqref="C1"/>
      <selection pane="bottomLeft" activeCell="A14" sqref="A14"/>
      <selection pane="bottomRight" activeCell="C22" sqref="C22"/>
    </sheetView>
  </sheetViews>
  <sheetFormatPr defaultColWidth="8.88671875" defaultRowHeight="13.8" outlineLevelRow="2" x14ac:dyDescent="0.25"/>
  <cols>
    <col min="1" max="1" width="5.6640625" style="10" customWidth="1"/>
    <col min="2" max="2" width="5.33203125" style="10" customWidth="1"/>
    <col min="3" max="3" width="53.33203125" style="10" customWidth="1"/>
    <col min="4" max="4" width="4.88671875" style="10" customWidth="1"/>
    <col min="5" max="5" width="11.44140625" style="72" customWidth="1"/>
    <col min="6" max="6" width="3.88671875" style="10" customWidth="1"/>
    <col min="7" max="36" width="20.6640625" style="10" customWidth="1"/>
    <col min="37" max="37" width="4.88671875" style="10" customWidth="1"/>
    <col min="38" max="16384" width="8.88671875" style="10"/>
  </cols>
  <sheetData>
    <row r="3" spans="2:37" ht="14.4" thickBot="1" x14ac:dyDescent="0.3">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row>
    <row r="4" spans="2:37" x14ac:dyDescent="0.25">
      <c r="B4" s="8"/>
      <c r="C4" s="11" t="s">
        <v>357</v>
      </c>
      <c r="D4" s="81"/>
      <c r="E4" s="148"/>
      <c r="F4" s="149"/>
      <c r="G4" s="149"/>
      <c r="H4" s="150"/>
      <c r="I4" s="8"/>
      <c r="J4" s="8"/>
      <c r="K4" s="8"/>
      <c r="L4" s="8"/>
      <c r="M4" s="8"/>
      <c r="N4" s="8"/>
      <c r="O4" s="8"/>
      <c r="P4" s="8"/>
      <c r="Q4" s="8"/>
      <c r="R4" s="8"/>
      <c r="S4" s="8"/>
      <c r="T4" s="8"/>
      <c r="U4" s="8"/>
      <c r="V4" s="8"/>
      <c r="W4" s="8"/>
      <c r="X4" s="8"/>
      <c r="Y4" s="8"/>
      <c r="Z4" s="8"/>
      <c r="AA4" s="8"/>
      <c r="AB4" s="8"/>
      <c r="AC4" s="8"/>
      <c r="AD4" s="8"/>
      <c r="AE4" s="8"/>
      <c r="AF4" s="8"/>
      <c r="AG4" s="8"/>
      <c r="AH4" s="8"/>
      <c r="AI4" s="8"/>
      <c r="AJ4" s="8"/>
      <c r="AK4" s="8"/>
    </row>
    <row r="5" spans="2:37" x14ac:dyDescent="0.25">
      <c r="B5" s="8"/>
      <c r="C5" s="12" t="s">
        <v>377</v>
      </c>
      <c r="D5" s="14"/>
      <c r="E5" s="9"/>
      <c r="F5" s="8"/>
      <c r="G5" s="8"/>
      <c r="H5" s="151"/>
      <c r="I5" s="8"/>
      <c r="J5" s="8"/>
      <c r="K5" s="8"/>
      <c r="L5" s="8"/>
      <c r="M5" s="8"/>
      <c r="N5" s="8"/>
      <c r="O5" s="8"/>
      <c r="P5" s="8"/>
      <c r="Q5" s="8"/>
      <c r="R5" s="8"/>
      <c r="S5" s="8"/>
      <c r="T5" s="8"/>
      <c r="U5" s="8"/>
      <c r="V5" s="8"/>
      <c r="W5" s="8"/>
      <c r="X5" s="8"/>
      <c r="Y5" s="8"/>
      <c r="Z5" s="8"/>
      <c r="AA5" s="8"/>
      <c r="AB5" s="8"/>
      <c r="AC5" s="8"/>
      <c r="AD5" s="8"/>
      <c r="AE5" s="8"/>
      <c r="AF5" s="8"/>
      <c r="AG5" s="8"/>
      <c r="AH5" s="8"/>
      <c r="AI5" s="8"/>
      <c r="AJ5" s="8"/>
      <c r="AK5" s="8"/>
    </row>
    <row r="6" spans="2:37" ht="14.4" thickBot="1" x14ac:dyDescent="0.3">
      <c r="B6" s="8"/>
      <c r="C6" s="13" t="s">
        <v>378</v>
      </c>
      <c r="D6" s="82"/>
      <c r="E6" s="152"/>
      <c r="F6" s="153"/>
      <c r="G6" s="153"/>
      <c r="H6" s="154"/>
      <c r="I6" s="8"/>
      <c r="J6" s="8"/>
      <c r="K6" s="8"/>
      <c r="L6" s="8"/>
      <c r="M6" s="8"/>
      <c r="N6" s="8"/>
      <c r="O6" s="8"/>
      <c r="P6" s="8"/>
      <c r="Q6" s="8"/>
      <c r="R6" s="8"/>
      <c r="S6" s="8"/>
      <c r="T6" s="8"/>
      <c r="U6" s="8"/>
      <c r="V6" s="8"/>
      <c r="W6" s="8"/>
      <c r="X6" s="8"/>
      <c r="Y6" s="8"/>
      <c r="Z6" s="8"/>
      <c r="AA6" s="8"/>
      <c r="AB6" s="8"/>
      <c r="AC6" s="8"/>
      <c r="AD6" s="8"/>
      <c r="AE6" s="8"/>
      <c r="AF6" s="8"/>
      <c r="AG6" s="8"/>
      <c r="AH6" s="8"/>
      <c r="AI6" s="8"/>
      <c r="AJ6" s="8"/>
      <c r="AK6" s="8"/>
    </row>
    <row r="7" spans="2:37" x14ac:dyDescent="0.25">
      <c r="B7" s="8"/>
      <c r="C7" s="14"/>
      <c r="D7" s="14"/>
      <c r="E7" s="9"/>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row>
    <row r="8" spans="2:37" x14ac:dyDescent="0.25">
      <c r="B8" s="8"/>
      <c r="C8" s="14"/>
      <c r="D8" s="14"/>
      <c r="E8" s="9"/>
      <c r="F8" s="8"/>
      <c r="G8" s="15">
        <f>'1-Inputuri'!L7</f>
        <v>0</v>
      </c>
      <c r="H8" s="15">
        <f>'1-Inputuri'!M7</f>
        <v>0</v>
      </c>
      <c r="I8" s="15">
        <f>'1-Inputuri'!N7</f>
        <v>0</v>
      </c>
      <c r="J8" s="15">
        <f>'1-Inputuri'!O7</f>
        <v>1</v>
      </c>
      <c r="K8" s="15">
        <f>'1-Inputuri'!P7</f>
        <v>2</v>
      </c>
      <c r="L8" s="15">
        <f>'1-Inputuri'!Q7</f>
        <v>3</v>
      </c>
      <c r="M8" s="15">
        <f>'1-Inputuri'!R7</f>
        <v>4</v>
      </c>
      <c r="N8" s="15">
        <f>'1-Inputuri'!S7</f>
        <v>5</v>
      </c>
      <c r="O8" s="15">
        <f>'1-Inputuri'!T7</f>
        <v>6</v>
      </c>
      <c r="P8" s="15">
        <f>'1-Inputuri'!U7</f>
        <v>7</v>
      </c>
      <c r="Q8" s="15">
        <f>'1-Inputuri'!V7</f>
        <v>8</v>
      </c>
      <c r="R8" s="15">
        <f>'1-Inputuri'!W7</f>
        <v>9</v>
      </c>
      <c r="S8" s="15">
        <f>'1-Inputuri'!X7</f>
        <v>10</v>
      </c>
      <c r="T8" s="15">
        <f>'1-Inputuri'!Y7</f>
        <v>11</v>
      </c>
      <c r="U8" s="15">
        <f>'1-Inputuri'!Z7</f>
        <v>12</v>
      </c>
      <c r="V8" s="15">
        <f>'1-Inputuri'!AA7</f>
        <v>13</v>
      </c>
      <c r="W8" s="15">
        <f>'1-Inputuri'!AB7</f>
        <v>14</v>
      </c>
      <c r="X8" s="15">
        <f>'1-Inputuri'!AC7</f>
        <v>15</v>
      </c>
      <c r="Y8" s="15">
        <f>'1-Inputuri'!AD7</f>
        <v>16</v>
      </c>
      <c r="Z8" s="15">
        <f>'1-Inputuri'!AE7</f>
        <v>17</v>
      </c>
      <c r="AA8" s="15">
        <f>'1-Inputuri'!AF7</f>
        <v>18</v>
      </c>
      <c r="AB8" s="15">
        <f>'1-Inputuri'!AG7</f>
        <v>19</v>
      </c>
      <c r="AC8" s="15">
        <f>'1-Inputuri'!AH7</f>
        <v>20</v>
      </c>
      <c r="AD8" s="15">
        <f>'1-Inputuri'!AI7</f>
        <v>21</v>
      </c>
      <c r="AE8" s="15">
        <f>'1-Inputuri'!AJ7</f>
        <v>22</v>
      </c>
      <c r="AF8" s="15">
        <f>'1-Inputuri'!AK7</f>
        <v>23</v>
      </c>
      <c r="AG8" s="15">
        <f>'1-Inputuri'!AL7</f>
        <v>24</v>
      </c>
      <c r="AH8" s="15">
        <f>'1-Inputuri'!AM7</f>
        <v>25</v>
      </c>
      <c r="AI8" s="15">
        <f>'1-Inputuri'!AN7</f>
        <v>26</v>
      </c>
      <c r="AJ8" s="15">
        <f>'1-Inputuri'!AO7</f>
        <v>27</v>
      </c>
      <c r="AK8" s="8"/>
    </row>
    <row r="9" spans="2:37" s="136" customFormat="1" ht="21.6" customHeight="1" x14ac:dyDescent="0.25">
      <c r="B9" s="73"/>
      <c r="C9" s="295" t="s">
        <v>108</v>
      </c>
      <c r="D9" s="296"/>
      <c r="E9" s="296"/>
      <c r="F9" s="297"/>
      <c r="G9" s="234">
        <f>'1-Inputuri'!L8</f>
        <v>2027</v>
      </c>
      <c r="H9" s="234">
        <f>'1-Inputuri'!M8</f>
        <v>2028</v>
      </c>
      <c r="I9" s="234">
        <f>'1-Inputuri'!N8</f>
        <v>2029</v>
      </c>
      <c r="J9" s="234">
        <f>'1-Inputuri'!O8</f>
        <v>2030</v>
      </c>
      <c r="K9" s="234">
        <f>'1-Inputuri'!P8</f>
        <v>2031</v>
      </c>
      <c r="L9" s="234">
        <f>'1-Inputuri'!Q8</f>
        <v>2032</v>
      </c>
      <c r="M9" s="234">
        <f>'1-Inputuri'!R8</f>
        <v>2033</v>
      </c>
      <c r="N9" s="234">
        <f>'1-Inputuri'!S8</f>
        <v>2034</v>
      </c>
      <c r="O9" s="234">
        <f>'1-Inputuri'!T8</f>
        <v>2035</v>
      </c>
      <c r="P9" s="234">
        <f>'1-Inputuri'!U8</f>
        <v>2036</v>
      </c>
      <c r="Q9" s="234">
        <f>'1-Inputuri'!V8</f>
        <v>2037</v>
      </c>
      <c r="R9" s="234">
        <f>'1-Inputuri'!W8</f>
        <v>2038</v>
      </c>
      <c r="S9" s="234">
        <f>'1-Inputuri'!X8</f>
        <v>2039</v>
      </c>
      <c r="T9" s="234">
        <f>'1-Inputuri'!Y8</f>
        <v>2040</v>
      </c>
      <c r="U9" s="234">
        <f>'1-Inputuri'!Z8</f>
        <v>2041</v>
      </c>
      <c r="V9" s="234">
        <f>'1-Inputuri'!AA8</f>
        <v>2042</v>
      </c>
      <c r="W9" s="234">
        <f>'1-Inputuri'!AB8</f>
        <v>2043</v>
      </c>
      <c r="X9" s="234">
        <f>'1-Inputuri'!AC8</f>
        <v>2044</v>
      </c>
      <c r="Y9" s="234">
        <f>'1-Inputuri'!AD8</f>
        <v>2045</v>
      </c>
      <c r="Z9" s="234">
        <f>'1-Inputuri'!AE8</f>
        <v>2046</v>
      </c>
      <c r="AA9" s="234">
        <f>'1-Inputuri'!AF8</f>
        <v>2047</v>
      </c>
      <c r="AB9" s="234">
        <f>'1-Inputuri'!AG8</f>
        <v>2048</v>
      </c>
      <c r="AC9" s="234">
        <f>'1-Inputuri'!AH8</f>
        <v>2049</v>
      </c>
      <c r="AD9" s="234">
        <f>'1-Inputuri'!AI8</f>
        <v>2050</v>
      </c>
      <c r="AE9" s="234">
        <f>'1-Inputuri'!AJ8</f>
        <v>2051</v>
      </c>
      <c r="AF9" s="234">
        <f>'1-Inputuri'!AK8</f>
        <v>2052</v>
      </c>
      <c r="AG9" s="234">
        <f>'1-Inputuri'!AL8</f>
        <v>2053</v>
      </c>
      <c r="AH9" s="234">
        <f>'1-Inputuri'!AM8</f>
        <v>2054</v>
      </c>
      <c r="AI9" s="234">
        <f>'1-Inputuri'!AN8</f>
        <v>2055</v>
      </c>
      <c r="AJ9" s="234">
        <f>'1-Inputuri'!AO8</f>
        <v>2056</v>
      </c>
      <c r="AK9" s="73"/>
    </row>
    <row r="10" spans="2:37" s="136" customFormat="1" ht="15.6" hidden="1" x14ac:dyDescent="0.25">
      <c r="B10" s="73"/>
      <c r="C10" s="235"/>
      <c r="D10" s="236"/>
      <c r="E10" s="234"/>
      <c r="F10" s="237"/>
      <c r="G10" s="238">
        <f>DATE(G9,12,31)</f>
        <v>46752</v>
      </c>
      <c r="H10" s="238">
        <f t="shared" ref="H10:AJ10" si="0">DATE(H9,12,31)</f>
        <v>47118</v>
      </c>
      <c r="I10" s="238">
        <f t="shared" si="0"/>
        <v>47483</v>
      </c>
      <c r="J10" s="238">
        <f t="shared" si="0"/>
        <v>47848</v>
      </c>
      <c r="K10" s="238">
        <f t="shared" si="0"/>
        <v>48213</v>
      </c>
      <c r="L10" s="238">
        <f t="shared" si="0"/>
        <v>48579</v>
      </c>
      <c r="M10" s="238">
        <f t="shared" si="0"/>
        <v>48944</v>
      </c>
      <c r="N10" s="238">
        <f t="shared" si="0"/>
        <v>49309</v>
      </c>
      <c r="O10" s="238">
        <f t="shared" si="0"/>
        <v>49674</v>
      </c>
      <c r="P10" s="238">
        <f t="shared" si="0"/>
        <v>50040</v>
      </c>
      <c r="Q10" s="238">
        <f t="shared" si="0"/>
        <v>50405</v>
      </c>
      <c r="R10" s="238">
        <f t="shared" si="0"/>
        <v>50770</v>
      </c>
      <c r="S10" s="238">
        <f t="shared" si="0"/>
        <v>51135</v>
      </c>
      <c r="T10" s="238">
        <f t="shared" si="0"/>
        <v>51501</v>
      </c>
      <c r="U10" s="238">
        <f t="shared" si="0"/>
        <v>51866</v>
      </c>
      <c r="V10" s="238">
        <f t="shared" si="0"/>
        <v>52231</v>
      </c>
      <c r="W10" s="238">
        <f t="shared" si="0"/>
        <v>52596</v>
      </c>
      <c r="X10" s="238">
        <f t="shared" si="0"/>
        <v>52962</v>
      </c>
      <c r="Y10" s="238">
        <f t="shared" si="0"/>
        <v>53327</v>
      </c>
      <c r="Z10" s="238">
        <f t="shared" si="0"/>
        <v>53692</v>
      </c>
      <c r="AA10" s="238">
        <f t="shared" si="0"/>
        <v>54057</v>
      </c>
      <c r="AB10" s="238">
        <f t="shared" si="0"/>
        <v>54423</v>
      </c>
      <c r="AC10" s="238">
        <f t="shared" si="0"/>
        <v>54788</v>
      </c>
      <c r="AD10" s="238">
        <f t="shared" si="0"/>
        <v>55153</v>
      </c>
      <c r="AE10" s="238">
        <f t="shared" si="0"/>
        <v>55518</v>
      </c>
      <c r="AF10" s="238">
        <f t="shared" si="0"/>
        <v>55884</v>
      </c>
      <c r="AG10" s="238">
        <f t="shared" si="0"/>
        <v>56249</v>
      </c>
      <c r="AH10" s="238">
        <f t="shared" si="0"/>
        <v>56614</v>
      </c>
      <c r="AI10" s="238">
        <f t="shared" si="0"/>
        <v>56979</v>
      </c>
      <c r="AJ10" s="238">
        <f t="shared" si="0"/>
        <v>57345</v>
      </c>
      <c r="AK10" s="73"/>
    </row>
    <row r="11" spans="2:37" s="136" customFormat="1" ht="15.6" hidden="1" x14ac:dyDescent="0.25">
      <c r="B11" s="73"/>
      <c r="C11" s="235"/>
      <c r="D11" s="236"/>
      <c r="E11" s="234"/>
      <c r="F11" s="237"/>
      <c r="G11" s="239" t="e">
        <f>DATEDIF(#REF!,G10,"M")</f>
        <v>#REF!</v>
      </c>
      <c r="H11" s="239">
        <f>DATEDIF(G10,H10,"M")</f>
        <v>12</v>
      </c>
      <c r="I11" s="239">
        <f t="shared" ref="I11:AJ11" si="1">DATEDIF(H10,I10,"M")</f>
        <v>12</v>
      </c>
      <c r="J11" s="239">
        <f t="shared" si="1"/>
        <v>12</v>
      </c>
      <c r="K11" s="239">
        <f t="shared" si="1"/>
        <v>12</v>
      </c>
      <c r="L11" s="239">
        <f t="shared" si="1"/>
        <v>12</v>
      </c>
      <c r="M11" s="239">
        <f t="shared" si="1"/>
        <v>12</v>
      </c>
      <c r="N11" s="239">
        <f t="shared" si="1"/>
        <v>12</v>
      </c>
      <c r="O11" s="239">
        <f t="shared" si="1"/>
        <v>12</v>
      </c>
      <c r="P11" s="239">
        <f t="shared" si="1"/>
        <v>12</v>
      </c>
      <c r="Q11" s="239">
        <f t="shared" si="1"/>
        <v>12</v>
      </c>
      <c r="R11" s="239">
        <f t="shared" si="1"/>
        <v>12</v>
      </c>
      <c r="S11" s="239">
        <f t="shared" si="1"/>
        <v>12</v>
      </c>
      <c r="T11" s="239">
        <f t="shared" si="1"/>
        <v>12</v>
      </c>
      <c r="U11" s="239">
        <f t="shared" si="1"/>
        <v>12</v>
      </c>
      <c r="V11" s="239">
        <f t="shared" si="1"/>
        <v>12</v>
      </c>
      <c r="W11" s="239">
        <f t="shared" si="1"/>
        <v>12</v>
      </c>
      <c r="X11" s="239">
        <f t="shared" si="1"/>
        <v>12</v>
      </c>
      <c r="Y11" s="239">
        <f t="shared" si="1"/>
        <v>12</v>
      </c>
      <c r="Z11" s="239">
        <f t="shared" si="1"/>
        <v>12</v>
      </c>
      <c r="AA11" s="239">
        <f t="shared" si="1"/>
        <v>12</v>
      </c>
      <c r="AB11" s="239">
        <f t="shared" si="1"/>
        <v>12</v>
      </c>
      <c r="AC11" s="239">
        <f t="shared" si="1"/>
        <v>12</v>
      </c>
      <c r="AD11" s="239">
        <f t="shared" si="1"/>
        <v>12</v>
      </c>
      <c r="AE11" s="239">
        <f t="shared" si="1"/>
        <v>12</v>
      </c>
      <c r="AF11" s="239">
        <f t="shared" si="1"/>
        <v>12</v>
      </c>
      <c r="AG11" s="239">
        <f t="shared" si="1"/>
        <v>12</v>
      </c>
      <c r="AH11" s="239">
        <f t="shared" si="1"/>
        <v>12</v>
      </c>
      <c r="AI11" s="239">
        <f t="shared" si="1"/>
        <v>12</v>
      </c>
      <c r="AJ11" s="239">
        <f t="shared" si="1"/>
        <v>12</v>
      </c>
      <c r="AK11" s="73"/>
    </row>
    <row r="12" spans="2:37" s="136" customFormat="1" ht="22.95" customHeight="1" x14ac:dyDescent="0.25">
      <c r="B12" s="73"/>
      <c r="C12" s="295" t="s">
        <v>109</v>
      </c>
      <c r="D12" s="296"/>
      <c r="E12" s="296"/>
      <c r="F12" s="297"/>
      <c r="G12" s="240" t="str">
        <f>'1-Inputuri'!L11</f>
        <v>Implementare</v>
      </c>
      <c r="H12" s="240" t="str">
        <f>'1-Inputuri'!M11</f>
        <v>Implementare</v>
      </c>
      <c r="I12" s="240" t="str">
        <f>'1-Inputuri'!N11</f>
        <v>Implementare</v>
      </c>
      <c r="J12" s="240" t="str">
        <f>'1-Inputuri'!O11</f>
        <v>Operare</v>
      </c>
      <c r="K12" s="240" t="str">
        <f>'1-Inputuri'!P11</f>
        <v>Operare</v>
      </c>
      <c r="L12" s="240" t="str">
        <f>'1-Inputuri'!Q11</f>
        <v>Operare</v>
      </c>
      <c r="M12" s="240" t="str">
        <f>'1-Inputuri'!R11</f>
        <v>Operare</v>
      </c>
      <c r="N12" s="240" t="str">
        <f>'1-Inputuri'!S11</f>
        <v>Operare</v>
      </c>
      <c r="O12" s="240" t="str">
        <f>'1-Inputuri'!T11</f>
        <v>Operare</v>
      </c>
      <c r="P12" s="240" t="str">
        <f>'1-Inputuri'!U11</f>
        <v>Operare</v>
      </c>
      <c r="Q12" s="240" t="str">
        <f>'1-Inputuri'!V11</f>
        <v>Operare</v>
      </c>
      <c r="R12" s="240" t="str">
        <f>'1-Inputuri'!W11</f>
        <v>Operare</v>
      </c>
      <c r="S12" s="240" t="str">
        <f>'1-Inputuri'!X11</f>
        <v>Operare</v>
      </c>
      <c r="T12" s="240" t="str">
        <f>'1-Inputuri'!Y11</f>
        <v>Operare</v>
      </c>
      <c r="U12" s="240" t="str">
        <f>'1-Inputuri'!Z11</f>
        <v>Operare</v>
      </c>
      <c r="V12" s="240" t="str">
        <f>'1-Inputuri'!AA11</f>
        <v>Operare</v>
      </c>
      <c r="W12" s="240" t="str">
        <f>'1-Inputuri'!AB11</f>
        <v>Operare</v>
      </c>
      <c r="X12" s="240" t="str">
        <f>'1-Inputuri'!AC11</f>
        <v>Operare</v>
      </c>
      <c r="Y12" s="240" t="str">
        <f>'1-Inputuri'!AD11</f>
        <v>Operare</v>
      </c>
      <c r="Z12" s="240" t="str">
        <f>'1-Inputuri'!AE11</f>
        <v>Operare</v>
      </c>
      <c r="AA12" s="240" t="str">
        <f>'1-Inputuri'!AF11</f>
        <v>Operare</v>
      </c>
      <c r="AB12" s="240" t="str">
        <f>'1-Inputuri'!AG11</f>
        <v>Operare</v>
      </c>
      <c r="AC12" s="240" t="str">
        <f>'1-Inputuri'!AH11</f>
        <v>Operare</v>
      </c>
      <c r="AD12" s="240" t="str">
        <f>'1-Inputuri'!AI11</f>
        <v>Operare</v>
      </c>
      <c r="AE12" s="240" t="str">
        <f>'1-Inputuri'!AJ11</f>
        <v>Operare</v>
      </c>
      <c r="AF12" s="240" t="str">
        <f>'1-Inputuri'!AK11</f>
        <v>Operare</v>
      </c>
      <c r="AG12" s="240" t="str">
        <f>'1-Inputuri'!AL11</f>
        <v>Operare</v>
      </c>
      <c r="AH12" s="240" t="str">
        <f>'1-Inputuri'!AM11</f>
        <v>Operare</v>
      </c>
      <c r="AI12" s="240" t="str">
        <f>'1-Inputuri'!AN11</f>
        <v>Operare</v>
      </c>
      <c r="AJ12" s="240" t="str">
        <f>'1-Inputuri'!AO11</f>
        <v>Operare</v>
      </c>
      <c r="AK12" s="73"/>
    </row>
    <row r="13" spans="2:37" ht="22.95" customHeight="1" x14ac:dyDescent="0.25">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row>
    <row r="14" spans="2:37" ht="22.95" customHeight="1" x14ac:dyDescent="0.25">
      <c r="E14" s="10"/>
    </row>
    <row r="15" spans="2:37" x14ac:dyDescent="0.25">
      <c r="B15" s="8"/>
      <c r="C15" s="8"/>
      <c r="D15" s="8"/>
      <c r="E15" s="16"/>
      <c r="F15" s="14"/>
      <c r="G15" s="14"/>
      <c r="H15" s="14"/>
      <c r="I15" s="14"/>
      <c r="J15" s="14"/>
      <c r="K15" s="14"/>
      <c r="L15" s="14"/>
      <c r="M15" s="14"/>
      <c r="N15" s="14"/>
      <c r="O15" s="14"/>
      <c r="P15" s="14"/>
      <c r="Q15" s="14"/>
      <c r="R15" s="8"/>
      <c r="S15" s="8"/>
      <c r="T15" s="8"/>
      <c r="U15" s="8"/>
      <c r="V15" s="8"/>
      <c r="W15" s="8"/>
      <c r="X15" s="8"/>
      <c r="Y15" s="8"/>
      <c r="Z15" s="8"/>
      <c r="AA15" s="8"/>
      <c r="AB15" s="8"/>
      <c r="AC15" s="8"/>
      <c r="AD15" s="8"/>
      <c r="AE15" s="8"/>
      <c r="AF15" s="8"/>
      <c r="AG15" s="8"/>
      <c r="AH15" s="8"/>
      <c r="AI15" s="8"/>
      <c r="AJ15" s="8"/>
      <c r="AK15" s="8"/>
    </row>
    <row r="16" spans="2:37" s="21" customFormat="1" ht="27" customHeight="1" x14ac:dyDescent="0.3">
      <c r="B16" s="17"/>
      <c r="C16" s="18" t="s">
        <v>261</v>
      </c>
      <c r="D16" s="30"/>
      <c r="E16" s="31"/>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7"/>
    </row>
    <row r="17" spans="2:37" ht="13.2" customHeight="1" x14ac:dyDescent="0.25">
      <c r="B17" s="8"/>
      <c r="C17" s="8"/>
      <c r="D17" s="8"/>
      <c r="E17" s="9"/>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2:37" outlineLevel="1" x14ac:dyDescent="0.25">
      <c r="B18" s="8"/>
      <c r="C18" s="29" t="s">
        <v>127</v>
      </c>
      <c r="D18" s="8"/>
      <c r="E18" s="32" t="s">
        <v>125</v>
      </c>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row>
    <row r="19" spans="2:37" ht="13.2" customHeight="1" outlineLevel="1" x14ac:dyDescent="0.25">
      <c r="B19" s="8"/>
      <c r="C19" s="33"/>
      <c r="D19" s="8"/>
      <c r="E19" s="9"/>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row>
    <row r="20" spans="2:37" outlineLevel="1" x14ac:dyDescent="0.25">
      <c r="B20" s="8"/>
      <c r="C20" s="109" t="s">
        <v>142</v>
      </c>
      <c r="D20" s="8"/>
      <c r="E20" s="9"/>
      <c r="F20" s="8"/>
      <c r="G20" s="8"/>
      <c r="H20" s="8"/>
      <c r="I20" s="8"/>
      <c r="J20" s="60"/>
      <c r="K20" s="110"/>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2:37" ht="27.6" outlineLevel="1" x14ac:dyDescent="0.25">
      <c r="B21" s="8"/>
      <c r="C21" s="111" t="s">
        <v>143</v>
      </c>
      <c r="D21" s="8"/>
      <c r="E21" s="62" t="s">
        <v>118</v>
      </c>
      <c r="F21" s="8"/>
      <c r="G21" s="63">
        <f>IF(G8&lt;='1-Inputuri'!$I$122,'1-Inputuri'!$I$76,0)</f>
        <v>0</v>
      </c>
      <c r="H21" s="63">
        <f>IF(H8&lt;='1-Inputuri'!$I$122,'1-Inputuri'!$I$76,0)</f>
        <v>0</v>
      </c>
      <c r="I21" s="63">
        <f>IF(I8&lt;='1-Inputuri'!$I$122,'1-Inputuri'!$I$76,0)</f>
        <v>0</v>
      </c>
      <c r="J21" s="63">
        <f>IF(J8&lt;='1-Inputuri'!$I$122,'1-Inputuri'!$I$76,0)</f>
        <v>0</v>
      </c>
      <c r="K21" s="63">
        <f>IF(K8&lt;='1-Inputuri'!$I$122,'1-Inputuri'!$I$76,0)</f>
        <v>0</v>
      </c>
      <c r="L21" s="63">
        <f>IF(L8&lt;='1-Inputuri'!$I$122,'1-Inputuri'!$I$76,0)</f>
        <v>0</v>
      </c>
      <c r="M21" s="63">
        <f>IF(M8&lt;='1-Inputuri'!$I$122,'1-Inputuri'!$I$76,0)</f>
        <v>0</v>
      </c>
      <c r="N21" s="63">
        <f>IF(N8&lt;='1-Inputuri'!$I$122,'1-Inputuri'!$I$76,0)</f>
        <v>0</v>
      </c>
      <c r="O21" s="63">
        <f>IF(O8&lt;='1-Inputuri'!$I$122,'1-Inputuri'!$I$76,0)</f>
        <v>0</v>
      </c>
      <c r="P21" s="63">
        <f>IF(P8&lt;='1-Inputuri'!$I$122,'1-Inputuri'!$I$76,0)</f>
        <v>0</v>
      </c>
      <c r="Q21" s="63">
        <f>IF(Q8&lt;='1-Inputuri'!$I$122,'1-Inputuri'!$I$76,0)</f>
        <v>0</v>
      </c>
      <c r="R21" s="63">
        <f>IF(R8&lt;='1-Inputuri'!$I$122,'1-Inputuri'!$I$76,0)</f>
        <v>0</v>
      </c>
      <c r="S21" s="63">
        <f>IF(S8&lt;='1-Inputuri'!$I$122,'1-Inputuri'!$I$76,0)</f>
        <v>0</v>
      </c>
      <c r="T21" s="63">
        <f>IF(T8&lt;='1-Inputuri'!$I$122,'1-Inputuri'!$I$76,0)</f>
        <v>0</v>
      </c>
      <c r="U21" s="63">
        <f>IF(U8&lt;='1-Inputuri'!$I$122,'1-Inputuri'!$I$76,0)</f>
        <v>0</v>
      </c>
      <c r="V21" s="63">
        <f>IF(V8&lt;='1-Inputuri'!$I$122,'1-Inputuri'!$I$76,0)</f>
        <v>0</v>
      </c>
      <c r="W21" s="63">
        <f>IF(W8&lt;='1-Inputuri'!$I$122,'1-Inputuri'!$I$76,0)</f>
        <v>0</v>
      </c>
      <c r="X21" s="63">
        <f>IF(X8&lt;='1-Inputuri'!$I$122,'1-Inputuri'!$I$76,0)</f>
        <v>0</v>
      </c>
      <c r="Y21" s="63">
        <f>IF(Y8&lt;='1-Inputuri'!$I$122,'1-Inputuri'!$I$76,0)</f>
        <v>0</v>
      </c>
      <c r="Z21" s="63">
        <f>IF(Z8&lt;='1-Inputuri'!$I$122,'1-Inputuri'!$I$76,0)</f>
        <v>0</v>
      </c>
      <c r="AA21" s="63">
        <f>IF(AA8&lt;='1-Inputuri'!$I$122,'1-Inputuri'!$I$76,0)</f>
        <v>0</v>
      </c>
      <c r="AB21" s="63">
        <f>IF(AB8&lt;='1-Inputuri'!$I$122,'1-Inputuri'!$I$76,0)</f>
        <v>0</v>
      </c>
      <c r="AC21" s="63">
        <f>IF(AC8&lt;='1-Inputuri'!$I$122,'1-Inputuri'!$I$76,0)</f>
        <v>0</v>
      </c>
      <c r="AD21" s="63">
        <f>IF(AD8&lt;='1-Inputuri'!$I$122,'1-Inputuri'!$I$76,0)</f>
        <v>0</v>
      </c>
      <c r="AE21" s="63">
        <f>IF(AE8&lt;='1-Inputuri'!$I$122,'1-Inputuri'!$I$76,0)</f>
        <v>0</v>
      </c>
      <c r="AF21" s="63">
        <f>IF(AF8&lt;='1-Inputuri'!$I$122,'1-Inputuri'!$I$76,0)</f>
        <v>0</v>
      </c>
      <c r="AG21" s="63">
        <f>IF(AG8&lt;='1-Inputuri'!$I$122,'1-Inputuri'!$I$76,0)</f>
        <v>0</v>
      </c>
      <c r="AH21" s="63">
        <f>IF(AH8&lt;='1-Inputuri'!$I$122,'1-Inputuri'!$I$76,0)</f>
        <v>0</v>
      </c>
      <c r="AI21" s="63">
        <f>IF(AI8&lt;='1-Inputuri'!$I$122,'1-Inputuri'!$I$76,0)</f>
        <v>0</v>
      </c>
      <c r="AJ21" s="63">
        <f>IF(AJ8&lt;='1-Inputuri'!$I$122,'1-Inputuri'!$I$76,0)</f>
        <v>0</v>
      </c>
      <c r="AK21" s="8"/>
    </row>
    <row r="22" spans="2:37" ht="15" customHeight="1" outlineLevel="1" x14ac:dyDescent="0.25">
      <c r="B22" s="8"/>
      <c r="C22" s="111" t="s">
        <v>144</v>
      </c>
      <c r="D22" s="8"/>
      <c r="E22" s="62" t="s">
        <v>118</v>
      </c>
      <c r="F22" s="8"/>
      <c r="G22" s="255">
        <f>IF(G8&lt;='1-Inputuri'!$I$122,'1-Inputuri'!L134,0)</f>
        <v>0</v>
      </c>
      <c r="H22" s="255">
        <f>IF(H8&lt;='1-Inputuri'!$I$122,'1-Inputuri'!M134,0)</f>
        <v>0</v>
      </c>
      <c r="I22" s="255">
        <f>IF(I8&lt;='1-Inputuri'!$I$122,'1-Inputuri'!N134,0)</f>
        <v>0</v>
      </c>
      <c r="J22" s="255">
        <f>IF(J8&lt;='1-Inputuri'!$I$122,'1-Inputuri'!O134,0)</f>
        <v>0</v>
      </c>
      <c r="K22" s="255">
        <f>IF(K8&lt;='1-Inputuri'!$I$122,'1-Inputuri'!P134,0)</f>
        <v>0</v>
      </c>
      <c r="L22" s="255">
        <f>IF(L8&lt;='1-Inputuri'!$I$122,'1-Inputuri'!Q134,0)</f>
        <v>0</v>
      </c>
      <c r="M22" s="255">
        <f>IF(M8&lt;='1-Inputuri'!$I$122,'1-Inputuri'!R134,0)</f>
        <v>0</v>
      </c>
      <c r="N22" s="255">
        <f>IF(N8&lt;='1-Inputuri'!$I$122,'1-Inputuri'!S134,0)</f>
        <v>0</v>
      </c>
      <c r="O22" s="255">
        <f>IF(O8&lt;='1-Inputuri'!$I$122,'1-Inputuri'!T134,0)</f>
        <v>0</v>
      </c>
      <c r="P22" s="255">
        <f>IF(P8&lt;='1-Inputuri'!$I$122,'1-Inputuri'!U134,0)</f>
        <v>0</v>
      </c>
      <c r="Q22" s="255">
        <f>IF(Q8&lt;='1-Inputuri'!$I$122,'1-Inputuri'!V134,0)</f>
        <v>0</v>
      </c>
      <c r="R22" s="255">
        <f>IF(R8&lt;='1-Inputuri'!$I$122,'1-Inputuri'!W134,0)</f>
        <v>0</v>
      </c>
      <c r="S22" s="255">
        <f>IF(S8&lt;='1-Inputuri'!$I$122,'1-Inputuri'!X134,0)</f>
        <v>0</v>
      </c>
      <c r="T22" s="255">
        <f>IF(T8&lt;='1-Inputuri'!$I$122,'1-Inputuri'!Y134,0)</f>
        <v>0</v>
      </c>
      <c r="U22" s="255">
        <f>IF(U8&lt;='1-Inputuri'!$I$122,'1-Inputuri'!Z134,0)</f>
        <v>0</v>
      </c>
      <c r="V22" s="255">
        <f>IF(V8&lt;='1-Inputuri'!$I$122,'1-Inputuri'!AA134,0)</f>
        <v>0</v>
      </c>
      <c r="W22" s="255">
        <f>IF(W8&lt;='1-Inputuri'!$I$122,'1-Inputuri'!AB134,0)</f>
        <v>0</v>
      </c>
      <c r="X22" s="255">
        <f>IF(X8&lt;='1-Inputuri'!$I$122,'1-Inputuri'!AC134,0)</f>
        <v>0</v>
      </c>
      <c r="Y22" s="255">
        <f>IF(Y8&lt;='1-Inputuri'!$I$122,'1-Inputuri'!AD134,0)</f>
        <v>0</v>
      </c>
      <c r="Z22" s="255">
        <f>IF(Z8&lt;='1-Inputuri'!$I$122,'1-Inputuri'!AE134,0)</f>
        <v>0</v>
      </c>
      <c r="AA22" s="255">
        <f>IF(AA8&lt;='1-Inputuri'!$I$122,'1-Inputuri'!AF134,0)</f>
        <v>0</v>
      </c>
      <c r="AB22" s="255">
        <f>IF(AB8&lt;='1-Inputuri'!$I$122,'1-Inputuri'!AG134,0)</f>
        <v>0</v>
      </c>
      <c r="AC22" s="255">
        <f>IF(AC8&lt;='1-Inputuri'!$I$122,'1-Inputuri'!AH134,0)</f>
        <v>0</v>
      </c>
      <c r="AD22" s="255">
        <f>IF(AD8&lt;='1-Inputuri'!$I$122,'1-Inputuri'!AI134,0)</f>
        <v>0</v>
      </c>
      <c r="AE22" s="255">
        <f>IF(AE8&lt;='1-Inputuri'!$I$122,'1-Inputuri'!AJ134,0)</f>
        <v>0</v>
      </c>
      <c r="AF22" s="255">
        <f>IF(AF8&lt;='1-Inputuri'!$I$122,'1-Inputuri'!AK134,0)</f>
        <v>0</v>
      </c>
      <c r="AG22" s="255">
        <f>IF(AG8&lt;='1-Inputuri'!$I$122,'1-Inputuri'!AL134,0)</f>
        <v>0</v>
      </c>
      <c r="AH22" s="255">
        <f>IF(AH8&lt;='1-Inputuri'!$I$122,'1-Inputuri'!AM134,0)</f>
        <v>0</v>
      </c>
      <c r="AI22" s="255">
        <f>IF(AI8&lt;='1-Inputuri'!$I$122,'1-Inputuri'!AN134,0)</f>
        <v>0</v>
      </c>
      <c r="AJ22" s="255">
        <f>IF(AJ8&lt;='1-Inputuri'!$I$122,'1-Inputuri'!AO134,0)</f>
        <v>0</v>
      </c>
      <c r="AK22" s="8"/>
    </row>
    <row r="23" spans="2:37" outlineLevel="2" x14ac:dyDescent="0.25">
      <c r="B23" s="8"/>
      <c r="C23" s="112" t="s">
        <v>147</v>
      </c>
      <c r="D23" s="8"/>
      <c r="E23" s="62" t="s">
        <v>118</v>
      </c>
      <c r="F23" s="8"/>
      <c r="G23" s="298">
        <f>SUM(G21:G22)</f>
        <v>0</v>
      </c>
      <c r="H23" s="298">
        <f t="shared" ref="H23:AJ23" si="2">SUM(H21:H22)</f>
        <v>0</v>
      </c>
      <c r="I23" s="298">
        <f t="shared" si="2"/>
        <v>0</v>
      </c>
      <c r="J23" s="298">
        <f t="shared" si="2"/>
        <v>0</v>
      </c>
      <c r="K23" s="298">
        <f t="shared" si="2"/>
        <v>0</v>
      </c>
      <c r="L23" s="298">
        <f t="shared" si="2"/>
        <v>0</v>
      </c>
      <c r="M23" s="298">
        <f t="shared" si="2"/>
        <v>0</v>
      </c>
      <c r="N23" s="298">
        <f t="shared" si="2"/>
        <v>0</v>
      </c>
      <c r="O23" s="298">
        <f t="shared" si="2"/>
        <v>0</v>
      </c>
      <c r="P23" s="298">
        <f t="shared" si="2"/>
        <v>0</v>
      </c>
      <c r="Q23" s="298">
        <f t="shared" si="2"/>
        <v>0</v>
      </c>
      <c r="R23" s="298">
        <f t="shared" si="2"/>
        <v>0</v>
      </c>
      <c r="S23" s="298">
        <f t="shared" si="2"/>
        <v>0</v>
      </c>
      <c r="T23" s="298">
        <f t="shared" si="2"/>
        <v>0</v>
      </c>
      <c r="U23" s="298">
        <f t="shared" si="2"/>
        <v>0</v>
      </c>
      <c r="V23" s="298">
        <f t="shared" si="2"/>
        <v>0</v>
      </c>
      <c r="W23" s="298">
        <f t="shared" si="2"/>
        <v>0</v>
      </c>
      <c r="X23" s="298">
        <f t="shared" si="2"/>
        <v>0</v>
      </c>
      <c r="Y23" s="298">
        <f t="shared" si="2"/>
        <v>0</v>
      </c>
      <c r="Z23" s="298">
        <f t="shared" si="2"/>
        <v>0</v>
      </c>
      <c r="AA23" s="298">
        <f t="shared" si="2"/>
        <v>0</v>
      </c>
      <c r="AB23" s="298">
        <f t="shared" si="2"/>
        <v>0</v>
      </c>
      <c r="AC23" s="298">
        <f t="shared" si="2"/>
        <v>0</v>
      </c>
      <c r="AD23" s="298">
        <f t="shared" si="2"/>
        <v>0</v>
      </c>
      <c r="AE23" s="298">
        <f t="shared" si="2"/>
        <v>0</v>
      </c>
      <c r="AF23" s="298">
        <f t="shared" si="2"/>
        <v>0</v>
      </c>
      <c r="AG23" s="298">
        <f t="shared" si="2"/>
        <v>0</v>
      </c>
      <c r="AH23" s="298">
        <f t="shared" si="2"/>
        <v>0</v>
      </c>
      <c r="AI23" s="298">
        <f t="shared" si="2"/>
        <v>0</v>
      </c>
      <c r="AJ23" s="298">
        <f t="shared" si="2"/>
        <v>0</v>
      </c>
      <c r="AK23" s="8"/>
    </row>
    <row r="24" spans="2:37" ht="33" customHeight="1" outlineLevel="2" x14ac:dyDescent="0.25">
      <c r="B24" s="8"/>
      <c r="C24" s="111" t="s">
        <v>385</v>
      </c>
      <c r="D24" s="8"/>
      <c r="E24" s="62" t="s">
        <v>118</v>
      </c>
      <c r="F24" s="8"/>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8"/>
    </row>
    <row r="25" spans="2:37" ht="50.25" customHeight="1" outlineLevel="2" x14ac:dyDescent="0.25">
      <c r="B25" s="8"/>
      <c r="C25" s="111" t="s">
        <v>384</v>
      </c>
      <c r="D25" s="8"/>
      <c r="E25" s="62" t="s">
        <v>118</v>
      </c>
      <c r="F25" s="8"/>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8"/>
    </row>
    <row r="26" spans="2:37" ht="32.25" customHeight="1" outlineLevel="2" x14ac:dyDescent="0.25">
      <c r="B26" s="8"/>
      <c r="C26" s="111" t="s">
        <v>148</v>
      </c>
      <c r="D26" s="8"/>
      <c r="E26" s="62" t="s">
        <v>118</v>
      </c>
      <c r="F26" s="8"/>
      <c r="G26" s="63">
        <f>IF(G8&lt;='1-Inputuri'!$I$122,'1-Inputuri'!$I$77,0)</f>
        <v>0</v>
      </c>
      <c r="H26" s="63">
        <f>IF(H8&lt;='1-Inputuri'!$I$122,'1-Inputuri'!$I$77,0)</f>
        <v>0</v>
      </c>
      <c r="I26" s="63">
        <f>IF(I8&lt;='1-Inputuri'!$I$122,'1-Inputuri'!$I$77,0)</f>
        <v>0</v>
      </c>
      <c r="J26" s="63">
        <f>IF(J8&lt;='1-Inputuri'!$I$122,'1-Inputuri'!$I$77,0)</f>
        <v>0</v>
      </c>
      <c r="K26" s="63">
        <f>IF(K8&lt;='1-Inputuri'!$I$122,'1-Inputuri'!$I$77,0)</f>
        <v>0</v>
      </c>
      <c r="L26" s="63">
        <f>IF(L8&lt;='1-Inputuri'!$I$122,'1-Inputuri'!$I$77,0)</f>
        <v>0</v>
      </c>
      <c r="M26" s="63">
        <f>IF(M8&lt;='1-Inputuri'!$I$122,'1-Inputuri'!$I$77,0)</f>
        <v>0</v>
      </c>
      <c r="N26" s="63">
        <f>IF(N8&lt;='1-Inputuri'!$I$122,'1-Inputuri'!$I$77,0)</f>
        <v>0</v>
      </c>
      <c r="O26" s="63">
        <f>IF(O8&lt;='1-Inputuri'!$I$122,'1-Inputuri'!$I$77,0)</f>
        <v>0</v>
      </c>
      <c r="P26" s="63">
        <f>IF(P8&lt;='1-Inputuri'!$I$122,'1-Inputuri'!$I$77,0)</f>
        <v>0</v>
      </c>
      <c r="Q26" s="63">
        <f>IF(Q8&lt;='1-Inputuri'!$I$122,'1-Inputuri'!$I$77,0)</f>
        <v>0</v>
      </c>
      <c r="R26" s="63">
        <f>IF(R8&lt;='1-Inputuri'!$I$122,'1-Inputuri'!$I$77,0)</f>
        <v>0</v>
      </c>
      <c r="S26" s="63">
        <f>IF(S8&lt;='1-Inputuri'!$I$122,'1-Inputuri'!$I$77,0)</f>
        <v>0</v>
      </c>
      <c r="T26" s="63">
        <f>IF(T8&lt;='1-Inputuri'!$I$122,'1-Inputuri'!$I$77,0)</f>
        <v>0</v>
      </c>
      <c r="U26" s="63">
        <f>IF(U8&lt;='1-Inputuri'!$I$122,'1-Inputuri'!$I$77,0)</f>
        <v>0</v>
      </c>
      <c r="V26" s="63">
        <f>IF(V8&lt;='1-Inputuri'!$I$122,'1-Inputuri'!$I$77,0)</f>
        <v>0</v>
      </c>
      <c r="W26" s="63">
        <f>IF(W8&lt;='1-Inputuri'!$I$122,'1-Inputuri'!$I$77,0)</f>
        <v>0</v>
      </c>
      <c r="X26" s="63">
        <f>IF(X8&lt;='1-Inputuri'!$I$122,'1-Inputuri'!$I$77,0)</f>
        <v>0</v>
      </c>
      <c r="Y26" s="63">
        <f>IF(Y8&lt;='1-Inputuri'!$I$122,'1-Inputuri'!$I$77,0)</f>
        <v>0</v>
      </c>
      <c r="Z26" s="63">
        <f>IF(Z8&lt;='1-Inputuri'!$I$122,'1-Inputuri'!$I$77,0)</f>
        <v>0</v>
      </c>
      <c r="AA26" s="63">
        <f>IF(AA8&lt;='1-Inputuri'!$I$122,'1-Inputuri'!$I$77,0)</f>
        <v>0</v>
      </c>
      <c r="AB26" s="63">
        <f>IF(AB8&lt;='1-Inputuri'!$I$122,'1-Inputuri'!$I$77,0)</f>
        <v>0</v>
      </c>
      <c r="AC26" s="63">
        <f>IF(AC8&lt;='1-Inputuri'!$I$122,'1-Inputuri'!$I$77,0)</f>
        <v>0</v>
      </c>
      <c r="AD26" s="63">
        <f>IF(AD8&lt;='1-Inputuri'!$I$122,'1-Inputuri'!$I$77,0)</f>
        <v>0</v>
      </c>
      <c r="AE26" s="63">
        <f>IF(AE8&lt;='1-Inputuri'!$I$122,'1-Inputuri'!$I$77,0)</f>
        <v>0</v>
      </c>
      <c r="AF26" s="63">
        <f>IF(AF8&lt;='1-Inputuri'!$I$122,'1-Inputuri'!$I$77,0)</f>
        <v>0</v>
      </c>
      <c r="AG26" s="63">
        <f>IF(AG8&lt;='1-Inputuri'!$I$122,'1-Inputuri'!$I$77,0)</f>
        <v>0</v>
      </c>
      <c r="AH26" s="63">
        <f>IF(AH8&lt;='1-Inputuri'!$I$122,'1-Inputuri'!$I$77,0)</f>
        <v>0</v>
      </c>
      <c r="AI26" s="63">
        <f>IF(AI8&lt;='1-Inputuri'!$I$122,'1-Inputuri'!$I$77,0)</f>
        <v>0</v>
      </c>
      <c r="AJ26" s="63">
        <f>IF(AJ8&lt;='1-Inputuri'!$I$122,'1-Inputuri'!$I$77,0)</f>
        <v>0</v>
      </c>
      <c r="AK26" s="8"/>
    </row>
    <row r="27" spans="2:37" ht="18.600000000000001" customHeight="1" outlineLevel="2" x14ac:dyDescent="0.25">
      <c r="B27" s="8"/>
      <c r="C27" s="29" t="s">
        <v>145</v>
      </c>
      <c r="D27" s="8"/>
      <c r="E27" s="113" t="s">
        <v>118</v>
      </c>
      <c r="F27" s="8"/>
      <c r="G27" s="298">
        <f>SUM(G23:G26)</f>
        <v>0</v>
      </c>
      <c r="H27" s="298">
        <f t="shared" ref="H27:AJ27" si="3">SUM(H23:H26)</f>
        <v>0</v>
      </c>
      <c r="I27" s="298">
        <f t="shared" si="3"/>
        <v>0</v>
      </c>
      <c r="J27" s="298">
        <f t="shared" si="3"/>
        <v>0</v>
      </c>
      <c r="K27" s="298">
        <f t="shared" si="3"/>
        <v>0</v>
      </c>
      <c r="L27" s="298">
        <f t="shared" si="3"/>
        <v>0</v>
      </c>
      <c r="M27" s="298">
        <f t="shared" si="3"/>
        <v>0</v>
      </c>
      <c r="N27" s="298">
        <f t="shared" si="3"/>
        <v>0</v>
      </c>
      <c r="O27" s="298">
        <f t="shared" si="3"/>
        <v>0</v>
      </c>
      <c r="P27" s="298">
        <f t="shared" si="3"/>
        <v>0</v>
      </c>
      <c r="Q27" s="298">
        <f t="shared" si="3"/>
        <v>0</v>
      </c>
      <c r="R27" s="298">
        <f t="shared" si="3"/>
        <v>0</v>
      </c>
      <c r="S27" s="298">
        <f t="shared" si="3"/>
        <v>0</v>
      </c>
      <c r="T27" s="298">
        <f t="shared" si="3"/>
        <v>0</v>
      </c>
      <c r="U27" s="298">
        <f t="shared" si="3"/>
        <v>0</v>
      </c>
      <c r="V27" s="298">
        <f t="shared" si="3"/>
        <v>0</v>
      </c>
      <c r="W27" s="298">
        <f t="shared" si="3"/>
        <v>0</v>
      </c>
      <c r="X27" s="298">
        <f t="shared" si="3"/>
        <v>0</v>
      </c>
      <c r="Y27" s="298">
        <f t="shared" si="3"/>
        <v>0</v>
      </c>
      <c r="Z27" s="298">
        <f t="shared" si="3"/>
        <v>0</v>
      </c>
      <c r="AA27" s="298">
        <f t="shared" si="3"/>
        <v>0</v>
      </c>
      <c r="AB27" s="298">
        <f t="shared" si="3"/>
        <v>0</v>
      </c>
      <c r="AC27" s="298">
        <f t="shared" si="3"/>
        <v>0</v>
      </c>
      <c r="AD27" s="298">
        <f t="shared" si="3"/>
        <v>0</v>
      </c>
      <c r="AE27" s="298">
        <f t="shared" si="3"/>
        <v>0</v>
      </c>
      <c r="AF27" s="298">
        <f t="shared" si="3"/>
        <v>0</v>
      </c>
      <c r="AG27" s="298">
        <f t="shared" si="3"/>
        <v>0</v>
      </c>
      <c r="AH27" s="298">
        <f t="shared" si="3"/>
        <v>0</v>
      </c>
      <c r="AI27" s="298">
        <f t="shared" si="3"/>
        <v>0</v>
      </c>
      <c r="AJ27" s="298">
        <f t="shared" si="3"/>
        <v>0</v>
      </c>
      <c r="AK27" s="8"/>
    </row>
    <row r="28" spans="2:37" outlineLevel="2" x14ac:dyDescent="0.25">
      <c r="B28" s="8"/>
      <c r="C28" s="33"/>
      <c r="D28" s="8"/>
      <c r="E28" s="114"/>
      <c r="F28" s="8"/>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8"/>
    </row>
    <row r="29" spans="2:37" outlineLevel="2" x14ac:dyDescent="0.25">
      <c r="B29" s="8"/>
      <c r="C29" s="109" t="s">
        <v>146</v>
      </c>
      <c r="D29" s="8"/>
      <c r="E29" s="116"/>
      <c r="F29" s="8"/>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7"/>
      <c r="AH29" s="117"/>
      <c r="AI29" s="117"/>
      <c r="AJ29" s="117"/>
      <c r="AK29" s="8"/>
    </row>
    <row r="30" spans="2:37" ht="27.6" outlineLevel="2" x14ac:dyDescent="0.25">
      <c r="B30" s="8"/>
      <c r="C30" s="79" t="s">
        <v>242</v>
      </c>
      <c r="D30" s="8"/>
      <c r="E30" s="62" t="s">
        <v>118</v>
      </c>
      <c r="F30" s="8"/>
      <c r="G30" s="63">
        <f>IF(G8&lt;='1-Inputuri'!$I$122,'1-Inputuri'!$I$79,0)</f>
        <v>0</v>
      </c>
      <c r="H30" s="63">
        <f>IF(H8&lt;='1-Inputuri'!$I$122,'1-Inputuri'!$I$79,0)</f>
        <v>0</v>
      </c>
      <c r="I30" s="63">
        <f>IF(I8&lt;='1-Inputuri'!$I$122,'1-Inputuri'!$I$79,0)</f>
        <v>0</v>
      </c>
      <c r="J30" s="63">
        <f>IF(J8&lt;='1-Inputuri'!$I$122,'1-Inputuri'!$I$79,0)</f>
        <v>0</v>
      </c>
      <c r="K30" s="63">
        <f>IF(K8&lt;='1-Inputuri'!$I$122,'1-Inputuri'!$I$79,0)</f>
        <v>0</v>
      </c>
      <c r="L30" s="63">
        <f>IF(L8&lt;='1-Inputuri'!$I$122,'1-Inputuri'!$I$79,0)</f>
        <v>0</v>
      </c>
      <c r="M30" s="63">
        <f>IF(M8&lt;='1-Inputuri'!$I$122,'1-Inputuri'!$I$79,0)</f>
        <v>0</v>
      </c>
      <c r="N30" s="63">
        <f>IF(N8&lt;='1-Inputuri'!$I$122,'1-Inputuri'!$I$79,0)</f>
        <v>0</v>
      </c>
      <c r="O30" s="63">
        <f>IF(O8&lt;='1-Inputuri'!$I$122,'1-Inputuri'!$I$79,0)</f>
        <v>0</v>
      </c>
      <c r="P30" s="63">
        <f>IF(P8&lt;='1-Inputuri'!$I$122,'1-Inputuri'!$I$79,0)</f>
        <v>0</v>
      </c>
      <c r="Q30" s="63">
        <f>IF(Q8&lt;='1-Inputuri'!$I$122,'1-Inputuri'!$I$79,0)</f>
        <v>0</v>
      </c>
      <c r="R30" s="63">
        <f>IF(R8&lt;='1-Inputuri'!$I$122,'1-Inputuri'!$I$79,0)</f>
        <v>0</v>
      </c>
      <c r="S30" s="63">
        <f>IF(S8&lt;='1-Inputuri'!$I$122,'1-Inputuri'!$I$79,0)</f>
        <v>0</v>
      </c>
      <c r="T30" s="63">
        <f>IF(T8&lt;='1-Inputuri'!$I$122,'1-Inputuri'!$I$79,0)</f>
        <v>0</v>
      </c>
      <c r="U30" s="63">
        <f>IF(U8&lt;='1-Inputuri'!$I$122,'1-Inputuri'!$I$79,0)</f>
        <v>0</v>
      </c>
      <c r="V30" s="63">
        <f>IF(V8&lt;='1-Inputuri'!$I$122,'1-Inputuri'!$I$79,0)</f>
        <v>0</v>
      </c>
      <c r="W30" s="63">
        <f>IF(W8&lt;='1-Inputuri'!$I$122,'1-Inputuri'!$I$79,0)</f>
        <v>0</v>
      </c>
      <c r="X30" s="63">
        <f>IF(X8&lt;='1-Inputuri'!$I$122,'1-Inputuri'!$I$79,0)</f>
        <v>0</v>
      </c>
      <c r="Y30" s="63">
        <f>IF(Y8&lt;='1-Inputuri'!$I$122,'1-Inputuri'!$I$79,0)</f>
        <v>0</v>
      </c>
      <c r="Z30" s="63">
        <f>IF(Z8&lt;='1-Inputuri'!$I$122,'1-Inputuri'!$I$79,0)</f>
        <v>0</v>
      </c>
      <c r="AA30" s="63">
        <f>IF(AA8&lt;='1-Inputuri'!$I$122,'1-Inputuri'!$I$79,0)</f>
        <v>0</v>
      </c>
      <c r="AB30" s="63">
        <f>IF(AB8&lt;='1-Inputuri'!$I$122,'1-Inputuri'!$I$79,0)</f>
        <v>0</v>
      </c>
      <c r="AC30" s="63">
        <f>IF(AC8&lt;='1-Inputuri'!$I$122,'1-Inputuri'!$I$79,0)</f>
        <v>0</v>
      </c>
      <c r="AD30" s="63">
        <f>IF(AD8&lt;='1-Inputuri'!$I$122,'1-Inputuri'!$I$79,0)</f>
        <v>0</v>
      </c>
      <c r="AE30" s="63">
        <f>IF(AE8&lt;='1-Inputuri'!$I$122,'1-Inputuri'!$I$79,0)</f>
        <v>0</v>
      </c>
      <c r="AF30" s="63">
        <f>IF(AF8&lt;='1-Inputuri'!$I$122,'1-Inputuri'!$I$79,0)</f>
        <v>0</v>
      </c>
      <c r="AG30" s="63">
        <f>IF(AG8&lt;='1-Inputuri'!$I$122,'1-Inputuri'!$I$79,0)</f>
        <v>0</v>
      </c>
      <c r="AH30" s="63">
        <f>IF(AH8&lt;='1-Inputuri'!$I$122,'1-Inputuri'!$I$79,0)</f>
        <v>0</v>
      </c>
      <c r="AI30" s="63">
        <f>IF(AI8&lt;='1-Inputuri'!$I$122,'1-Inputuri'!$I$79,0)</f>
        <v>0</v>
      </c>
      <c r="AJ30" s="63">
        <f>IF(AJ8&lt;='1-Inputuri'!$I$122,'1-Inputuri'!$I$79,0)</f>
        <v>0</v>
      </c>
      <c r="AK30" s="8"/>
    </row>
    <row r="31" spans="2:37" ht="15.6" customHeight="1" outlineLevel="2" x14ac:dyDescent="0.25">
      <c r="B31" s="8"/>
      <c r="C31" s="79" t="s">
        <v>149</v>
      </c>
      <c r="D31" s="8"/>
      <c r="E31" s="62" t="s">
        <v>118</v>
      </c>
      <c r="F31" s="8"/>
      <c r="G31" s="255">
        <f>IF(G8&lt;='1-Inputuri'!$I$122,'1-Inputuri'!L138+'1-Inputuri'!L140,0)</f>
        <v>0</v>
      </c>
      <c r="H31" s="255">
        <f>IF(H8&lt;='1-Inputuri'!$I$122,'1-Inputuri'!M138+'1-Inputuri'!M140,0)</f>
        <v>0</v>
      </c>
      <c r="I31" s="255">
        <f>IF(I8&lt;='1-Inputuri'!$I$122,'1-Inputuri'!N138+'1-Inputuri'!N140,0)</f>
        <v>0</v>
      </c>
      <c r="J31" s="255">
        <f>IF(J8&lt;='1-Inputuri'!$I$122,'1-Inputuri'!O138+'1-Inputuri'!O140,0)</f>
        <v>0</v>
      </c>
      <c r="K31" s="255">
        <f>IF(K8&lt;='1-Inputuri'!$I$122,'1-Inputuri'!P138+'1-Inputuri'!P140,0)</f>
        <v>0</v>
      </c>
      <c r="L31" s="255">
        <f>IF(L8&lt;='1-Inputuri'!$I$122,'1-Inputuri'!Q138+'1-Inputuri'!Q140,0)</f>
        <v>0</v>
      </c>
      <c r="M31" s="255">
        <f>IF(M8&lt;='1-Inputuri'!$I$122,'1-Inputuri'!R138+'1-Inputuri'!R140,0)</f>
        <v>0</v>
      </c>
      <c r="N31" s="255">
        <f>IF(N8&lt;='1-Inputuri'!$I$122,'1-Inputuri'!S138+'1-Inputuri'!S140,0)</f>
        <v>0</v>
      </c>
      <c r="O31" s="255">
        <f>IF(O8&lt;='1-Inputuri'!$I$122,'1-Inputuri'!T138+'1-Inputuri'!T140,0)</f>
        <v>0</v>
      </c>
      <c r="P31" s="255">
        <f>IF(P8&lt;='1-Inputuri'!$I$122,'1-Inputuri'!U138+'1-Inputuri'!U140,0)</f>
        <v>0</v>
      </c>
      <c r="Q31" s="255">
        <f>IF(Q8&lt;='1-Inputuri'!$I$122,'1-Inputuri'!V138+'1-Inputuri'!V140,0)</f>
        <v>0</v>
      </c>
      <c r="R31" s="255">
        <f>IF(R8&lt;='1-Inputuri'!$I$122,'1-Inputuri'!W138+'1-Inputuri'!W140,0)</f>
        <v>0</v>
      </c>
      <c r="S31" s="255">
        <f>IF(S8&lt;='1-Inputuri'!$I$122,'1-Inputuri'!X138+'1-Inputuri'!X140,0)</f>
        <v>0</v>
      </c>
      <c r="T31" s="255">
        <f>IF(T8&lt;='1-Inputuri'!$I$122,'1-Inputuri'!Y138+'1-Inputuri'!Y140,0)</f>
        <v>0</v>
      </c>
      <c r="U31" s="255">
        <f>IF(U8&lt;='1-Inputuri'!$I$122,'1-Inputuri'!Z138+'1-Inputuri'!Z140,0)</f>
        <v>0</v>
      </c>
      <c r="V31" s="255">
        <f>IF(V8&lt;='1-Inputuri'!$I$122,'1-Inputuri'!AA138+'1-Inputuri'!AA140,0)</f>
        <v>0</v>
      </c>
      <c r="W31" s="255">
        <f>IF(W8&lt;='1-Inputuri'!$I$122,'1-Inputuri'!AB138+'1-Inputuri'!AB140,0)</f>
        <v>0</v>
      </c>
      <c r="X31" s="255">
        <f>IF(X8&lt;='1-Inputuri'!$I$122,'1-Inputuri'!AC138+'1-Inputuri'!AC140,0)</f>
        <v>0</v>
      </c>
      <c r="Y31" s="255">
        <f>IF(Y8&lt;='1-Inputuri'!$I$122,'1-Inputuri'!AD138+'1-Inputuri'!AD140,0)</f>
        <v>0</v>
      </c>
      <c r="Z31" s="255">
        <f>IF(Z8&lt;='1-Inputuri'!$I$122,'1-Inputuri'!AE138+'1-Inputuri'!AE140,0)</f>
        <v>0</v>
      </c>
      <c r="AA31" s="255">
        <f>IF(AA8&lt;='1-Inputuri'!$I$122,'1-Inputuri'!AF138+'1-Inputuri'!AF140,0)</f>
        <v>0</v>
      </c>
      <c r="AB31" s="255">
        <f>IF(AB8&lt;='1-Inputuri'!$I$122,'1-Inputuri'!AG138+'1-Inputuri'!AG140,0)</f>
        <v>0</v>
      </c>
      <c r="AC31" s="255">
        <f>IF(AC8&lt;='1-Inputuri'!$I$122,'1-Inputuri'!AH138+'1-Inputuri'!AH140,0)</f>
        <v>0</v>
      </c>
      <c r="AD31" s="255">
        <f>IF(AD8&lt;='1-Inputuri'!$I$122,'1-Inputuri'!AI138+'1-Inputuri'!AI140,0)</f>
        <v>0</v>
      </c>
      <c r="AE31" s="255">
        <f>IF(AE8&lt;='1-Inputuri'!$I$122,'1-Inputuri'!AJ138+'1-Inputuri'!AJ140,0)</f>
        <v>0</v>
      </c>
      <c r="AF31" s="255">
        <f>IF(AF8&lt;='1-Inputuri'!$I$122,'1-Inputuri'!AK138+'1-Inputuri'!AK140,0)</f>
        <v>0</v>
      </c>
      <c r="AG31" s="255">
        <f>IF(AG8&lt;='1-Inputuri'!$I$122,'1-Inputuri'!AL138+'1-Inputuri'!AL140,0)</f>
        <v>0</v>
      </c>
      <c r="AH31" s="255">
        <f>IF(AH8&lt;='1-Inputuri'!$I$122,'1-Inputuri'!AM138+'1-Inputuri'!AM140,0)</f>
        <v>0</v>
      </c>
      <c r="AI31" s="255">
        <f>IF(AI8&lt;='1-Inputuri'!$I$122,'1-Inputuri'!AN138+'1-Inputuri'!AN140,0)</f>
        <v>0</v>
      </c>
      <c r="AJ31" s="255">
        <f>IF(AJ8&lt;='1-Inputuri'!$I$122,'1-Inputuri'!AO138+'1-Inputuri'!AO140,0)</f>
        <v>0</v>
      </c>
      <c r="AK31" s="8"/>
    </row>
    <row r="32" spans="2:37" ht="27.6" outlineLevel="2" x14ac:dyDescent="0.25">
      <c r="B32" s="8"/>
      <c r="C32" s="79" t="s">
        <v>150</v>
      </c>
      <c r="D32" s="8"/>
      <c r="E32" s="62" t="s">
        <v>118</v>
      </c>
      <c r="F32" s="8"/>
      <c r="G32" s="63"/>
      <c r="H32" s="63"/>
      <c r="I32" s="63"/>
      <c r="J32" s="63"/>
      <c r="K32" s="63">
        <f>IF(K8&lt;='1-Inputuri'!$I$122,'1-Inputuri'!$I$80,0)</f>
        <v>0</v>
      </c>
      <c r="L32" s="63">
        <f>IF(L8&lt;='1-Inputuri'!$I$122,'1-Inputuri'!$I$80,0)</f>
        <v>0</v>
      </c>
      <c r="M32" s="63">
        <f>IF(M8&lt;='1-Inputuri'!$I$122,'1-Inputuri'!$I$80,0)</f>
        <v>0</v>
      </c>
      <c r="N32" s="63">
        <f>IF(N8&lt;='1-Inputuri'!$I$122,'1-Inputuri'!$I$80,0)</f>
        <v>0</v>
      </c>
      <c r="O32" s="63">
        <f>IF(O8&lt;='1-Inputuri'!$I$122,'1-Inputuri'!$I$80,0)</f>
        <v>0</v>
      </c>
      <c r="P32" s="63">
        <f>IF(P8&lt;='1-Inputuri'!$I$122,'1-Inputuri'!$I$80,0)</f>
        <v>0</v>
      </c>
      <c r="Q32" s="63">
        <f>IF(Q8&lt;='1-Inputuri'!$I$122,'1-Inputuri'!$I$80,0)</f>
        <v>0</v>
      </c>
      <c r="R32" s="63">
        <f>IF(R8&lt;='1-Inputuri'!$I$122,'1-Inputuri'!$I$80,0)</f>
        <v>0</v>
      </c>
      <c r="S32" s="63">
        <f>IF(S8&lt;='1-Inputuri'!$I$122,'1-Inputuri'!$I$80,0)</f>
        <v>0</v>
      </c>
      <c r="T32" s="63">
        <f>IF(T8&lt;='1-Inputuri'!$I$122,'1-Inputuri'!$I$80,0)</f>
        <v>0</v>
      </c>
      <c r="U32" s="63">
        <f>IF(U8&lt;='1-Inputuri'!$I$122,'1-Inputuri'!$I$80,0)</f>
        <v>0</v>
      </c>
      <c r="V32" s="63">
        <f>IF(V8&lt;='1-Inputuri'!$I$122,'1-Inputuri'!$I$80,0)</f>
        <v>0</v>
      </c>
      <c r="W32" s="63">
        <f>IF(W8&lt;='1-Inputuri'!$I$122,'1-Inputuri'!$I$80,0)</f>
        <v>0</v>
      </c>
      <c r="X32" s="63">
        <f>IF(X8&lt;='1-Inputuri'!$I$122,'1-Inputuri'!$I$80,0)</f>
        <v>0</v>
      </c>
      <c r="Y32" s="63">
        <f>IF(Y8&lt;='1-Inputuri'!$I$122,'1-Inputuri'!$I$80,0)</f>
        <v>0</v>
      </c>
      <c r="Z32" s="63">
        <f>IF(Z8&lt;='1-Inputuri'!$I$122,'1-Inputuri'!$I$80,0)</f>
        <v>0</v>
      </c>
      <c r="AA32" s="63">
        <f>IF(AA8&lt;='1-Inputuri'!$I$122,'1-Inputuri'!$I$80,0)</f>
        <v>0</v>
      </c>
      <c r="AB32" s="63">
        <f>IF(AB8&lt;='1-Inputuri'!$I$122,'1-Inputuri'!$I$80,0)</f>
        <v>0</v>
      </c>
      <c r="AC32" s="63">
        <f>IF(AC8&lt;='1-Inputuri'!$I$122,'1-Inputuri'!$I$80,0)</f>
        <v>0</v>
      </c>
      <c r="AD32" s="63">
        <f>IF(AD8&lt;='1-Inputuri'!$I$122,'1-Inputuri'!$I$80,0)</f>
        <v>0</v>
      </c>
      <c r="AE32" s="63">
        <f>IF(AE8&lt;='1-Inputuri'!$I$122,'1-Inputuri'!$I$80,0)</f>
        <v>0</v>
      </c>
      <c r="AF32" s="63">
        <f>IF(AF8&lt;='1-Inputuri'!$I$122,'1-Inputuri'!$I$80,0)</f>
        <v>0</v>
      </c>
      <c r="AG32" s="63">
        <f>IF(AG8&lt;='1-Inputuri'!$I$122,'1-Inputuri'!$I$80,0)</f>
        <v>0</v>
      </c>
      <c r="AH32" s="63">
        <f>IF(AH8&lt;='1-Inputuri'!$I$122,'1-Inputuri'!$I$80,0)</f>
        <v>0</v>
      </c>
      <c r="AI32" s="63">
        <f>IF(AI8&lt;='1-Inputuri'!$I$122,'1-Inputuri'!$I$80,0)</f>
        <v>0</v>
      </c>
      <c r="AJ32" s="63">
        <f>IF(AJ8&lt;='1-Inputuri'!$I$122,'1-Inputuri'!$I$80,0)</f>
        <v>0</v>
      </c>
      <c r="AK32" s="8"/>
    </row>
    <row r="33" spans="2:37" ht="16.95" customHeight="1" outlineLevel="2" x14ac:dyDescent="0.25">
      <c r="B33" s="8"/>
      <c r="C33" s="79" t="s">
        <v>151</v>
      </c>
      <c r="D33" s="8"/>
      <c r="E33" s="62" t="s">
        <v>118</v>
      </c>
      <c r="F33" s="8"/>
      <c r="G33" s="255">
        <f>IF(G$8&lt;='1-Inputuri'!$I$122,'1-Inputuri'!L142,0)</f>
        <v>0</v>
      </c>
      <c r="H33" s="255">
        <f>IF(H8&lt;='1-Inputuri'!$I$122,'1-Inputuri'!M142,0)</f>
        <v>0</v>
      </c>
      <c r="I33" s="255">
        <f>IF(I8&lt;='1-Inputuri'!$I$122,'1-Inputuri'!N142,0)</f>
        <v>0</v>
      </c>
      <c r="J33" s="255">
        <f>IF(J8&lt;='1-Inputuri'!$I$122,'1-Inputuri'!O142,0)</f>
        <v>0</v>
      </c>
      <c r="K33" s="255">
        <f>IF(K8&lt;='1-Inputuri'!$I$122,'1-Inputuri'!P142,0)</f>
        <v>0</v>
      </c>
      <c r="L33" s="255">
        <f>IF(L8&lt;='1-Inputuri'!$I$122,'1-Inputuri'!Q142,0)</f>
        <v>0</v>
      </c>
      <c r="M33" s="255">
        <f>IF(M8&lt;='1-Inputuri'!$I$122,'1-Inputuri'!R142,0)</f>
        <v>0</v>
      </c>
      <c r="N33" s="255">
        <f>IF(N8&lt;='1-Inputuri'!$I$122,'1-Inputuri'!S142,0)</f>
        <v>0</v>
      </c>
      <c r="O33" s="255">
        <f>IF(O8&lt;='1-Inputuri'!$I$122,'1-Inputuri'!T142,0)</f>
        <v>0</v>
      </c>
      <c r="P33" s="255">
        <f>IF(P8&lt;='1-Inputuri'!$I$122,'1-Inputuri'!U142,0)</f>
        <v>0</v>
      </c>
      <c r="Q33" s="255">
        <f>IF(Q8&lt;='1-Inputuri'!$I$122,'1-Inputuri'!V142,0)</f>
        <v>0</v>
      </c>
      <c r="R33" s="255">
        <f>IF(R8&lt;='1-Inputuri'!$I$122,'1-Inputuri'!W142,0)</f>
        <v>0</v>
      </c>
      <c r="S33" s="255">
        <f>IF(S8&lt;='1-Inputuri'!$I$122,'1-Inputuri'!X142,0)</f>
        <v>0</v>
      </c>
      <c r="T33" s="255">
        <f>IF(T8&lt;='1-Inputuri'!$I$122,'1-Inputuri'!Y142,0)</f>
        <v>0</v>
      </c>
      <c r="U33" s="255">
        <f>IF(U8&lt;='1-Inputuri'!$I$122,'1-Inputuri'!Z142,0)</f>
        <v>0</v>
      </c>
      <c r="V33" s="255">
        <f>IF(V8&lt;='1-Inputuri'!$I$122,'1-Inputuri'!AA142,0)</f>
        <v>0</v>
      </c>
      <c r="W33" s="255">
        <f>IF(W8&lt;='1-Inputuri'!$I$122,'1-Inputuri'!AB142,0)</f>
        <v>0</v>
      </c>
      <c r="X33" s="255">
        <f>IF(X8&lt;='1-Inputuri'!$I$122,'1-Inputuri'!AC142,0)</f>
        <v>0</v>
      </c>
      <c r="Y33" s="255">
        <f>IF(Y8&lt;='1-Inputuri'!$I$122,'1-Inputuri'!AD142,0)</f>
        <v>0</v>
      </c>
      <c r="Z33" s="255">
        <f>IF(Z8&lt;='1-Inputuri'!$I$122,'1-Inputuri'!AE142,0)</f>
        <v>0</v>
      </c>
      <c r="AA33" s="255">
        <f>IF(AA8&lt;='1-Inputuri'!$I$122,'1-Inputuri'!AF142,0)</f>
        <v>0</v>
      </c>
      <c r="AB33" s="255">
        <f>IF(AB8&lt;='1-Inputuri'!$I$122,'1-Inputuri'!AG142,0)</f>
        <v>0</v>
      </c>
      <c r="AC33" s="255">
        <f>IF(AC8&lt;='1-Inputuri'!$I$122,'1-Inputuri'!AH142,0)</f>
        <v>0</v>
      </c>
      <c r="AD33" s="255">
        <f>IF(AD8&lt;='1-Inputuri'!$I$122,'1-Inputuri'!AI142,0)</f>
        <v>0</v>
      </c>
      <c r="AE33" s="255">
        <f>IF(AE8&lt;='1-Inputuri'!$I$122,'1-Inputuri'!AJ142,0)</f>
        <v>0</v>
      </c>
      <c r="AF33" s="255">
        <f>IF(AF8&lt;='1-Inputuri'!$I$122,'1-Inputuri'!AK142,0)</f>
        <v>0</v>
      </c>
      <c r="AG33" s="255">
        <f>IF(AG8&lt;='1-Inputuri'!$I$122,'1-Inputuri'!AL142,0)</f>
        <v>0</v>
      </c>
      <c r="AH33" s="255">
        <f>IF(AH8&lt;='1-Inputuri'!$I$122,'1-Inputuri'!AM142,0)</f>
        <v>0</v>
      </c>
      <c r="AI33" s="255">
        <f>IF(AI8&lt;='1-Inputuri'!$I$122,'1-Inputuri'!AN142,0)</f>
        <v>0</v>
      </c>
      <c r="AJ33" s="255">
        <f>IF(AJ8&lt;='1-Inputuri'!$I$122,'1-Inputuri'!AO142,0)</f>
        <v>0</v>
      </c>
      <c r="AK33" s="8"/>
    </row>
    <row r="34" spans="2:37" ht="27.6" outlineLevel="2" x14ac:dyDescent="0.25">
      <c r="B34" s="8"/>
      <c r="C34" s="79" t="s">
        <v>152</v>
      </c>
      <c r="D34" s="8"/>
      <c r="E34" s="62" t="s">
        <v>118</v>
      </c>
      <c r="F34" s="8"/>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8"/>
    </row>
    <row r="35" spans="2:37" ht="27.6" outlineLevel="2" x14ac:dyDescent="0.25">
      <c r="B35" s="8"/>
      <c r="C35" s="79" t="s">
        <v>153</v>
      </c>
      <c r="D35" s="8"/>
      <c r="E35" s="62" t="s">
        <v>118</v>
      </c>
      <c r="F35" s="8"/>
      <c r="G35" s="255">
        <f>IF(G$8&lt;='1-Inputuri'!$I$122,'1-Inputuri'!L144+'1-Inputuri'!L146,0)</f>
        <v>0</v>
      </c>
      <c r="H35" s="255">
        <f>IF(H$8&lt;='1-Inputuri'!$I$122,'1-Inputuri'!M144+'1-Inputuri'!M146,0)</f>
        <v>0</v>
      </c>
      <c r="I35" s="255">
        <f>IF(I$8&lt;='1-Inputuri'!$I$122,'1-Inputuri'!N144+'1-Inputuri'!N146,0)</f>
        <v>0</v>
      </c>
      <c r="J35" s="255">
        <f>IF(J$8&lt;='1-Inputuri'!$I$122,'1-Inputuri'!O144+'1-Inputuri'!O146,0)</f>
        <v>0</v>
      </c>
      <c r="K35" s="255">
        <f>IF(K$8&lt;='1-Inputuri'!$I$122,'1-Inputuri'!P144+'1-Inputuri'!P146,0)</f>
        <v>0</v>
      </c>
      <c r="L35" s="255">
        <f>IF(L$8&lt;='1-Inputuri'!$I$122,'1-Inputuri'!Q144+'1-Inputuri'!Q146,0)</f>
        <v>0</v>
      </c>
      <c r="M35" s="255">
        <f>IF(M$8&lt;='1-Inputuri'!$I$122,'1-Inputuri'!R144+'1-Inputuri'!R146,0)</f>
        <v>0</v>
      </c>
      <c r="N35" s="255">
        <f>IF(N$8&lt;='1-Inputuri'!$I$122,'1-Inputuri'!S144+'1-Inputuri'!S146,0)</f>
        <v>0</v>
      </c>
      <c r="O35" s="255">
        <f>IF(O$8&lt;='1-Inputuri'!$I$122,'1-Inputuri'!T144+'1-Inputuri'!T146,0)</f>
        <v>0</v>
      </c>
      <c r="P35" s="255">
        <f>IF(P$8&lt;='1-Inputuri'!$I$122,'1-Inputuri'!U144+'1-Inputuri'!U146,0)</f>
        <v>0</v>
      </c>
      <c r="Q35" s="255">
        <f>IF(Q$8&lt;='1-Inputuri'!$I$122,'1-Inputuri'!V144+'1-Inputuri'!V146,0)</f>
        <v>0</v>
      </c>
      <c r="R35" s="255">
        <f>IF(R$8&lt;='1-Inputuri'!$I$122,'1-Inputuri'!W144+'1-Inputuri'!W146,0)</f>
        <v>0</v>
      </c>
      <c r="S35" s="255">
        <f>IF(S$8&lt;='1-Inputuri'!$I$122,'1-Inputuri'!X144+'1-Inputuri'!X146,0)</f>
        <v>0</v>
      </c>
      <c r="T35" s="255">
        <f>IF(T$8&lt;='1-Inputuri'!$I$122,'1-Inputuri'!Y144+'1-Inputuri'!Y146,0)</f>
        <v>0</v>
      </c>
      <c r="U35" s="255">
        <f>IF(U$8&lt;='1-Inputuri'!$I$122,'1-Inputuri'!Z144+'1-Inputuri'!Z146,0)</f>
        <v>0</v>
      </c>
      <c r="V35" s="255">
        <f>IF(V$8&lt;='1-Inputuri'!$I$122,'1-Inputuri'!AA144+'1-Inputuri'!AA146,0)</f>
        <v>0</v>
      </c>
      <c r="W35" s="255">
        <f>IF(W$8&lt;='1-Inputuri'!$I$122,'1-Inputuri'!AB144+'1-Inputuri'!AB146,0)</f>
        <v>0</v>
      </c>
      <c r="X35" s="255">
        <f>IF(X$8&lt;='1-Inputuri'!$I$122,'1-Inputuri'!AC144+'1-Inputuri'!AC146,0)</f>
        <v>0</v>
      </c>
      <c r="Y35" s="255">
        <f>IF(Y$8&lt;='1-Inputuri'!$I$122,'1-Inputuri'!AD144+'1-Inputuri'!AD146,0)</f>
        <v>0</v>
      </c>
      <c r="Z35" s="255">
        <f>IF(Z$8&lt;='1-Inputuri'!$I$122,'1-Inputuri'!AE144+'1-Inputuri'!AE146,0)</f>
        <v>0</v>
      </c>
      <c r="AA35" s="255">
        <f>IF(AA$8&lt;='1-Inputuri'!$I$122,'1-Inputuri'!AF144+'1-Inputuri'!AF146,0)</f>
        <v>0</v>
      </c>
      <c r="AB35" s="255">
        <f>IF(AB$8&lt;='1-Inputuri'!$I$122,'1-Inputuri'!AG144+'1-Inputuri'!AG146,0)</f>
        <v>0</v>
      </c>
      <c r="AC35" s="255">
        <f>IF(AC$8&lt;='1-Inputuri'!$I$122,'1-Inputuri'!AH144+'1-Inputuri'!AH146,0)</f>
        <v>0</v>
      </c>
      <c r="AD35" s="255">
        <f>IF(AD$8&lt;='1-Inputuri'!$I$122,'1-Inputuri'!AI144+'1-Inputuri'!AI146,0)</f>
        <v>0</v>
      </c>
      <c r="AE35" s="255">
        <f>IF(AE$8&lt;='1-Inputuri'!$I$122,'1-Inputuri'!AJ144+'1-Inputuri'!AJ146,0)</f>
        <v>0</v>
      </c>
      <c r="AF35" s="255">
        <f>IF(AF$8&lt;='1-Inputuri'!$I$122,'1-Inputuri'!AK144+'1-Inputuri'!AK146,0)</f>
        <v>0</v>
      </c>
      <c r="AG35" s="255">
        <f>IF(AG$8&lt;='1-Inputuri'!$I$122,'1-Inputuri'!AL144+'1-Inputuri'!AL146,0)</f>
        <v>0</v>
      </c>
      <c r="AH35" s="255">
        <f>IF(AH$8&lt;='1-Inputuri'!$I$122,'1-Inputuri'!AM144+'1-Inputuri'!AM146,0)</f>
        <v>0</v>
      </c>
      <c r="AI35" s="255">
        <f>IF(AI$8&lt;='1-Inputuri'!$I$122,'1-Inputuri'!AN144+'1-Inputuri'!AN146,0)</f>
        <v>0</v>
      </c>
      <c r="AJ35" s="255">
        <f>IF(AJ$8&lt;='1-Inputuri'!$I$122,'1-Inputuri'!AO144+'1-Inputuri'!AO146,0)</f>
        <v>0</v>
      </c>
      <c r="AK35" s="8"/>
    </row>
    <row r="36" spans="2:37" ht="27.6" outlineLevel="2" x14ac:dyDescent="0.25">
      <c r="B36" s="8"/>
      <c r="C36" s="79" t="s">
        <v>154</v>
      </c>
      <c r="D36" s="8"/>
      <c r="E36" s="62" t="s">
        <v>118</v>
      </c>
      <c r="F36" s="8"/>
      <c r="G36" s="63">
        <f>IF(G8&lt;='1-Inputuri'!$I$122,'1-Inputuri'!$I$82,0)</f>
        <v>0</v>
      </c>
      <c r="H36" s="63">
        <f>IF(H8&lt;='1-Inputuri'!$I$122,'1-Inputuri'!$I$82,0)</f>
        <v>0</v>
      </c>
      <c r="I36" s="63">
        <f>IF(I8&lt;='1-Inputuri'!$I$122,'1-Inputuri'!$I$82,0)</f>
        <v>0</v>
      </c>
      <c r="J36" s="63">
        <f>IF(J8&lt;='1-Inputuri'!$I$122,'1-Inputuri'!$I$82,0)</f>
        <v>0</v>
      </c>
      <c r="K36" s="63">
        <f>IF(K8&lt;='1-Inputuri'!$I$122,'1-Inputuri'!$I$82,0)</f>
        <v>0</v>
      </c>
      <c r="L36" s="63">
        <f>IF(L8&lt;='1-Inputuri'!$I$122,'1-Inputuri'!$I$82,0)</f>
        <v>0</v>
      </c>
      <c r="M36" s="63">
        <f>IF(M8&lt;='1-Inputuri'!$I$122,'1-Inputuri'!$I$82,0)</f>
        <v>0</v>
      </c>
      <c r="N36" s="63">
        <f>IF(N8&lt;='1-Inputuri'!$I$122,'1-Inputuri'!$I$82,0)</f>
        <v>0</v>
      </c>
      <c r="O36" s="63">
        <f>IF(O8&lt;='1-Inputuri'!$I$122,'1-Inputuri'!$I$82,0)</f>
        <v>0</v>
      </c>
      <c r="P36" s="63">
        <f>IF(P8&lt;='1-Inputuri'!$I$122,'1-Inputuri'!$I$82,0)</f>
        <v>0</v>
      </c>
      <c r="Q36" s="63">
        <f>IF(Q8&lt;='1-Inputuri'!$I$122,'1-Inputuri'!$I$82,0)</f>
        <v>0</v>
      </c>
      <c r="R36" s="63">
        <f>IF(R8&lt;='1-Inputuri'!$I$122,'1-Inputuri'!$I$82,0)</f>
        <v>0</v>
      </c>
      <c r="S36" s="63">
        <f>IF(S8&lt;='1-Inputuri'!$I$122,'1-Inputuri'!$I$82,0)</f>
        <v>0</v>
      </c>
      <c r="T36" s="63">
        <f>IF(T8&lt;='1-Inputuri'!$I$122,'1-Inputuri'!$I$82,0)</f>
        <v>0</v>
      </c>
      <c r="U36" s="63">
        <f>IF(U8&lt;='1-Inputuri'!$I$122,'1-Inputuri'!$I$82,0)</f>
        <v>0</v>
      </c>
      <c r="V36" s="63">
        <f>IF(V8&lt;='1-Inputuri'!$I$122,'1-Inputuri'!$I$82,0)</f>
        <v>0</v>
      </c>
      <c r="W36" s="63">
        <f>IF(W8&lt;='1-Inputuri'!$I$122,'1-Inputuri'!$I$82,0)</f>
        <v>0</v>
      </c>
      <c r="X36" s="63">
        <f>IF(X8&lt;='1-Inputuri'!$I$122,'1-Inputuri'!$I$82,0)</f>
        <v>0</v>
      </c>
      <c r="Y36" s="63">
        <f>IF(Y8&lt;='1-Inputuri'!$I$122,'1-Inputuri'!$I$82,0)</f>
        <v>0</v>
      </c>
      <c r="Z36" s="63">
        <f>IF(Z8&lt;='1-Inputuri'!$I$122,'1-Inputuri'!$I$82,0)</f>
        <v>0</v>
      </c>
      <c r="AA36" s="63">
        <f>IF(AA8&lt;='1-Inputuri'!$I$122,'1-Inputuri'!$I$82,0)</f>
        <v>0</v>
      </c>
      <c r="AB36" s="63">
        <f>IF(AB8&lt;='1-Inputuri'!$I$122,'1-Inputuri'!$I$82,0)</f>
        <v>0</v>
      </c>
      <c r="AC36" s="63">
        <f>IF(AC8&lt;='1-Inputuri'!$I$122,'1-Inputuri'!$I$82,0)</f>
        <v>0</v>
      </c>
      <c r="AD36" s="63">
        <f>IF(AD8&lt;='1-Inputuri'!$I$122,'1-Inputuri'!$I$82,0)</f>
        <v>0</v>
      </c>
      <c r="AE36" s="63">
        <f>IF(AE8&lt;='1-Inputuri'!$I$122,'1-Inputuri'!$I$82,0)</f>
        <v>0</v>
      </c>
      <c r="AF36" s="63">
        <f>IF(AF8&lt;='1-Inputuri'!$I$122,'1-Inputuri'!$I$82,0)</f>
        <v>0</v>
      </c>
      <c r="AG36" s="63">
        <f>IF(AG8&lt;='1-Inputuri'!$I$122,'1-Inputuri'!$I$82,0)</f>
        <v>0</v>
      </c>
      <c r="AH36" s="63">
        <f>IF(AH8&lt;='1-Inputuri'!$I$122,'1-Inputuri'!$I$82,0)</f>
        <v>0</v>
      </c>
      <c r="AI36" s="63">
        <f>IF(AI8&lt;='1-Inputuri'!$I$122,'1-Inputuri'!$I$82,0)</f>
        <v>0</v>
      </c>
      <c r="AJ36" s="63">
        <f>IF(AJ8&lt;='1-Inputuri'!$I$122,'1-Inputuri'!$I$82,0)</f>
        <v>0</v>
      </c>
      <c r="AK36" s="8"/>
    </row>
    <row r="37" spans="2:37" ht="18" customHeight="1" outlineLevel="2" x14ac:dyDescent="0.25">
      <c r="B37" s="8"/>
      <c r="C37" s="79" t="s">
        <v>155</v>
      </c>
      <c r="D37" s="8"/>
      <c r="E37" s="62" t="s">
        <v>118</v>
      </c>
      <c r="F37" s="8"/>
      <c r="G37" s="255">
        <f>IF(G$8&lt;='1-Inputuri'!$I$122,'1-Inputuri'!L148,0)</f>
        <v>0</v>
      </c>
      <c r="H37" s="255">
        <f>IF(H$8&lt;='1-Inputuri'!$I$122,'1-Inputuri'!M148,0)</f>
        <v>0</v>
      </c>
      <c r="I37" s="255">
        <f>IF(I$8&lt;='1-Inputuri'!$I$122,'1-Inputuri'!N148,0)</f>
        <v>0</v>
      </c>
      <c r="J37" s="255">
        <f>IF(J$8&lt;='1-Inputuri'!$I$122,'1-Inputuri'!O148,0)</f>
        <v>0</v>
      </c>
      <c r="K37" s="255">
        <f>IF(K$8&lt;='1-Inputuri'!$I$122,'1-Inputuri'!P148,0)</f>
        <v>0</v>
      </c>
      <c r="L37" s="255">
        <f>IF(L$8&lt;='1-Inputuri'!$I$122,'1-Inputuri'!Q148,0)</f>
        <v>0</v>
      </c>
      <c r="M37" s="255">
        <f>IF(M$8&lt;='1-Inputuri'!$I$122,'1-Inputuri'!R148,0)</f>
        <v>0</v>
      </c>
      <c r="N37" s="255">
        <f>IF(N$8&lt;='1-Inputuri'!$I$122,'1-Inputuri'!S148,0)</f>
        <v>0</v>
      </c>
      <c r="O37" s="255">
        <f>IF(O$8&lt;='1-Inputuri'!$I$122,'1-Inputuri'!T148,0)</f>
        <v>0</v>
      </c>
      <c r="P37" s="255">
        <f>IF(P$8&lt;='1-Inputuri'!$I$122,'1-Inputuri'!U148,0)</f>
        <v>0</v>
      </c>
      <c r="Q37" s="255">
        <f>IF(Q$8&lt;='1-Inputuri'!$I$122,'1-Inputuri'!V148,0)</f>
        <v>0</v>
      </c>
      <c r="R37" s="255">
        <f>IF(R$8&lt;='1-Inputuri'!$I$122,'1-Inputuri'!W148,0)</f>
        <v>0</v>
      </c>
      <c r="S37" s="255">
        <f>IF(S$8&lt;='1-Inputuri'!$I$122,'1-Inputuri'!X148,0)</f>
        <v>0</v>
      </c>
      <c r="T37" s="255">
        <f>IF(T$8&lt;='1-Inputuri'!$I$122,'1-Inputuri'!Y148,0)</f>
        <v>0</v>
      </c>
      <c r="U37" s="255">
        <f>IF(U$8&lt;='1-Inputuri'!$I$122,'1-Inputuri'!Z148,0)</f>
        <v>0</v>
      </c>
      <c r="V37" s="255">
        <f>IF(V$8&lt;='1-Inputuri'!$I$122,'1-Inputuri'!AA148,0)</f>
        <v>0</v>
      </c>
      <c r="W37" s="255">
        <f>IF(W$8&lt;='1-Inputuri'!$I$122,'1-Inputuri'!AB148,0)</f>
        <v>0</v>
      </c>
      <c r="X37" s="255">
        <f>IF(X$8&lt;='1-Inputuri'!$I$122,'1-Inputuri'!AC148,0)</f>
        <v>0</v>
      </c>
      <c r="Y37" s="255">
        <f>IF(Y$8&lt;='1-Inputuri'!$I$122,'1-Inputuri'!AD148,0)</f>
        <v>0</v>
      </c>
      <c r="Z37" s="255">
        <f>IF(Z$8&lt;='1-Inputuri'!$I$122,'1-Inputuri'!AE148,0)</f>
        <v>0</v>
      </c>
      <c r="AA37" s="255">
        <f>IF(AA$8&lt;='1-Inputuri'!$I$122,'1-Inputuri'!AF148,0)</f>
        <v>0</v>
      </c>
      <c r="AB37" s="255">
        <f>IF(AB$8&lt;='1-Inputuri'!$I$122,'1-Inputuri'!AG148,0)</f>
        <v>0</v>
      </c>
      <c r="AC37" s="255">
        <f>IF(AC$8&lt;='1-Inputuri'!$I$122,'1-Inputuri'!AH148,0)</f>
        <v>0</v>
      </c>
      <c r="AD37" s="255">
        <f>IF(AD$8&lt;='1-Inputuri'!$I$122,'1-Inputuri'!AI148,0)</f>
        <v>0</v>
      </c>
      <c r="AE37" s="255">
        <f>IF(AE$8&lt;='1-Inputuri'!$I$122,'1-Inputuri'!AJ148,0)</f>
        <v>0</v>
      </c>
      <c r="AF37" s="255">
        <f>IF(AF$8&lt;='1-Inputuri'!$I$122,'1-Inputuri'!AK148,0)</f>
        <v>0</v>
      </c>
      <c r="AG37" s="255">
        <f>IF(AG$8&lt;='1-Inputuri'!$I$122,'1-Inputuri'!AL148,0)</f>
        <v>0</v>
      </c>
      <c r="AH37" s="255">
        <f>IF(AH$8&lt;='1-Inputuri'!$I$122,'1-Inputuri'!AM148,0)</f>
        <v>0</v>
      </c>
      <c r="AI37" s="255">
        <f>IF(AI$8&lt;='1-Inputuri'!$I$122,'1-Inputuri'!AN148,0)</f>
        <v>0</v>
      </c>
      <c r="AJ37" s="255">
        <f>IF(AJ$8&lt;='1-Inputuri'!$I$122,'1-Inputuri'!AO148,0)</f>
        <v>0</v>
      </c>
      <c r="AK37" s="8"/>
    </row>
    <row r="38" spans="2:37" ht="27.6" outlineLevel="2" x14ac:dyDescent="0.25">
      <c r="B38" s="8"/>
      <c r="C38" s="79" t="s">
        <v>156</v>
      </c>
      <c r="D38" s="8"/>
      <c r="E38" s="62" t="s">
        <v>118</v>
      </c>
      <c r="F38" s="8"/>
      <c r="G38" s="63">
        <f>IF(G8&lt;='1-Inputuri'!$I$122,'1-Inputuri'!$I$81,0)</f>
        <v>0</v>
      </c>
      <c r="H38" s="63">
        <f>IF(H8&lt;='1-Inputuri'!$I$122,'1-Inputuri'!$I$81,0)</f>
        <v>0</v>
      </c>
      <c r="I38" s="63">
        <f>IF(I8&lt;='1-Inputuri'!$I$122,'1-Inputuri'!$I$81,0)</f>
        <v>0</v>
      </c>
      <c r="J38" s="63">
        <f>IF(J8&lt;='1-Inputuri'!$I$122,'1-Inputuri'!$I$81,0)</f>
        <v>0</v>
      </c>
      <c r="K38" s="63">
        <f>IF(K8&lt;='1-Inputuri'!$I$122,'1-Inputuri'!$I$81,0)</f>
        <v>0</v>
      </c>
      <c r="L38" s="63">
        <f>IF(L8&lt;='1-Inputuri'!$I$122,'1-Inputuri'!$I$81,0)</f>
        <v>0</v>
      </c>
      <c r="M38" s="63">
        <f>IF(M8&lt;='1-Inputuri'!$I$122,'1-Inputuri'!$I$81,0)</f>
        <v>0</v>
      </c>
      <c r="N38" s="63">
        <f>IF(N8&lt;='1-Inputuri'!$I$122,'1-Inputuri'!$I$81,0)</f>
        <v>0</v>
      </c>
      <c r="O38" s="63">
        <f>IF(O8&lt;='1-Inputuri'!$I$122,'1-Inputuri'!$I$81,0)</f>
        <v>0</v>
      </c>
      <c r="P38" s="63">
        <f>IF(P8&lt;='1-Inputuri'!$I$122,'1-Inputuri'!$I$81,0)</f>
        <v>0</v>
      </c>
      <c r="Q38" s="63">
        <f>IF(Q8&lt;='1-Inputuri'!$I$122,'1-Inputuri'!$I$81,0)</f>
        <v>0</v>
      </c>
      <c r="R38" s="63">
        <f>IF(R8&lt;='1-Inputuri'!$I$122,'1-Inputuri'!$I$81,0)</f>
        <v>0</v>
      </c>
      <c r="S38" s="63">
        <f>IF(S8&lt;='1-Inputuri'!$I$122,'1-Inputuri'!$I$81,0)</f>
        <v>0</v>
      </c>
      <c r="T38" s="63">
        <f>IF(T8&lt;='1-Inputuri'!$I$122,'1-Inputuri'!$I$81,0)</f>
        <v>0</v>
      </c>
      <c r="U38" s="63">
        <f>IF(U8&lt;='1-Inputuri'!$I$122,'1-Inputuri'!$I$81,0)</f>
        <v>0</v>
      </c>
      <c r="V38" s="63">
        <f>IF(V8&lt;='1-Inputuri'!$I$122,'1-Inputuri'!$I$81,0)</f>
        <v>0</v>
      </c>
      <c r="W38" s="63">
        <f>IF(W8&lt;='1-Inputuri'!$I$122,'1-Inputuri'!$I$81,0)</f>
        <v>0</v>
      </c>
      <c r="X38" s="63">
        <f>IF(X8&lt;='1-Inputuri'!$I$122,'1-Inputuri'!$I$81,0)</f>
        <v>0</v>
      </c>
      <c r="Y38" s="63">
        <f>IF(Y8&lt;='1-Inputuri'!$I$122,'1-Inputuri'!$I$81,0)</f>
        <v>0</v>
      </c>
      <c r="Z38" s="63">
        <f>IF(Z8&lt;='1-Inputuri'!$I$122,'1-Inputuri'!$I$81,0)</f>
        <v>0</v>
      </c>
      <c r="AA38" s="63">
        <f>IF(AA8&lt;='1-Inputuri'!$I$122,'1-Inputuri'!$I$81,0)</f>
        <v>0</v>
      </c>
      <c r="AB38" s="63">
        <f>IF(AB8&lt;='1-Inputuri'!$I$122,'1-Inputuri'!$I$81,0)</f>
        <v>0</v>
      </c>
      <c r="AC38" s="63">
        <f>IF(AC8&lt;='1-Inputuri'!$I$122,'1-Inputuri'!$I$81,0)</f>
        <v>0</v>
      </c>
      <c r="AD38" s="63">
        <f>IF(AD8&lt;='1-Inputuri'!$I$122,'1-Inputuri'!$I$81,0)</f>
        <v>0</v>
      </c>
      <c r="AE38" s="63">
        <f>IF(AE8&lt;='1-Inputuri'!$I$122,'1-Inputuri'!$I$81,0)</f>
        <v>0</v>
      </c>
      <c r="AF38" s="63">
        <f>IF(AF8&lt;='1-Inputuri'!$I$122,'1-Inputuri'!$I$81,0)</f>
        <v>0</v>
      </c>
      <c r="AG38" s="63">
        <f>IF(AG8&lt;='1-Inputuri'!$I$122,'1-Inputuri'!$I$81,0)</f>
        <v>0</v>
      </c>
      <c r="AH38" s="63">
        <f>IF(AH8&lt;='1-Inputuri'!$I$122,'1-Inputuri'!$I$81,0)</f>
        <v>0</v>
      </c>
      <c r="AI38" s="63">
        <f>IF(AI8&lt;='1-Inputuri'!$I$122,'1-Inputuri'!$I$81,0)</f>
        <v>0</v>
      </c>
      <c r="AJ38" s="63">
        <f>IF(AJ8&lt;='1-Inputuri'!$I$122,'1-Inputuri'!$I$81,0)</f>
        <v>0</v>
      </c>
      <c r="AK38" s="8"/>
    </row>
    <row r="39" spans="2:37" ht="21" customHeight="1" outlineLevel="2" x14ac:dyDescent="0.25">
      <c r="B39" s="8"/>
      <c r="C39" s="79" t="s">
        <v>157</v>
      </c>
      <c r="D39" s="8"/>
      <c r="E39" s="62" t="s">
        <v>118</v>
      </c>
      <c r="F39" s="8"/>
      <c r="G39" s="63">
        <f>IF(AND(0&lt;G8,G8&lt;='1-Inputuri'!$I$122),'1-Inputuri'!$J$122,0)</f>
        <v>0</v>
      </c>
      <c r="H39" s="63">
        <f>IF(AND(0&lt;H8,H8&lt;='1-Inputuri'!$I$122),'1-Inputuri'!$J$122,0)</f>
        <v>0</v>
      </c>
      <c r="I39" s="63">
        <f>IF(AND(0&lt;I8,I8&lt;='1-Inputuri'!$I$122),'1-Inputuri'!$J$122,0)</f>
        <v>0</v>
      </c>
      <c r="J39" s="63">
        <f>IF(AND(0&lt;J8,J8&lt;='1-Inputuri'!$I$122),'1-Inputuri'!$J$122,0)</f>
        <v>0</v>
      </c>
      <c r="K39" s="63">
        <f>IF(AND(0&lt;K8,K8&lt;='1-Inputuri'!$I$122),'1-Inputuri'!$J$122,0)</f>
        <v>0</v>
      </c>
      <c r="L39" s="63">
        <f>IF(AND(0&lt;L8,L8&lt;='1-Inputuri'!$I$122),'1-Inputuri'!$J$122,0)</f>
        <v>0</v>
      </c>
      <c r="M39" s="63">
        <f>IF(AND(0&lt;M8,M8&lt;='1-Inputuri'!$I$122),'1-Inputuri'!$J$122,0)</f>
        <v>0</v>
      </c>
      <c r="N39" s="63">
        <f>IF(AND(0&lt;N8,N8&lt;='1-Inputuri'!$I$122),'1-Inputuri'!$J$122,0)</f>
        <v>0</v>
      </c>
      <c r="O39" s="63">
        <f>IF(AND(0&lt;O8,O8&lt;='1-Inputuri'!$I$122),'1-Inputuri'!$J$122,0)</f>
        <v>0</v>
      </c>
      <c r="P39" s="63">
        <f>IF(AND(0&lt;P8,P8&lt;='1-Inputuri'!$I$122),'1-Inputuri'!$J$122,0)</f>
        <v>0</v>
      </c>
      <c r="Q39" s="63">
        <f>IF(AND(0&lt;Q8,Q8&lt;='1-Inputuri'!$I$122),'1-Inputuri'!$J$122,0)</f>
        <v>0</v>
      </c>
      <c r="R39" s="63">
        <f>IF(AND(0&lt;R8,R8&lt;='1-Inputuri'!$I$122),'1-Inputuri'!$J$122,0)</f>
        <v>0</v>
      </c>
      <c r="S39" s="63">
        <f>IF(AND(0&lt;S8,S8&lt;='1-Inputuri'!$I$122),'1-Inputuri'!$J$122,0)</f>
        <v>0</v>
      </c>
      <c r="T39" s="63">
        <f>IF(AND(0&lt;T8,T8&lt;='1-Inputuri'!$I$122),'1-Inputuri'!$J$122,0)</f>
        <v>0</v>
      </c>
      <c r="U39" s="63">
        <f>IF(AND(0&lt;U8,U8&lt;='1-Inputuri'!$I$122),'1-Inputuri'!$J$122,0)</f>
        <v>0</v>
      </c>
      <c r="V39" s="63">
        <f>IF(AND(0&lt;V8,V8&lt;='1-Inputuri'!$I$122),'1-Inputuri'!$J$122,0)</f>
        <v>0</v>
      </c>
      <c r="W39" s="63">
        <f>IF(AND(0&lt;W8,W8&lt;='1-Inputuri'!$I$122),'1-Inputuri'!$J$122,0)</f>
        <v>0</v>
      </c>
      <c r="X39" s="63">
        <f>IF(AND(0&lt;X8,X8&lt;='1-Inputuri'!$I$122),'1-Inputuri'!$J$122,0)</f>
        <v>0</v>
      </c>
      <c r="Y39" s="63">
        <f>IF(AND(0&lt;Y8,Y8&lt;='1-Inputuri'!$I$122),'1-Inputuri'!$J$122,0)</f>
        <v>0</v>
      </c>
      <c r="Z39" s="63">
        <f>IF(AND(0&lt;Z8,Z8&lt;='1-Inputuri'!$I$122),'1-Inputuri'!$J$122,0)</f>
        <v>0</v>
      </c>
      <c r="AA39" s="63">
        <f>IF(AND(0&lt;AA8,AA8&lt;='1-Inputuri'!$I$122),'1-Inputuri'!$J$122,0)</f>
        <v>0</v>
      </c>
      <c r="AB39" s="63">
        <f>IF(AND(0&lt;AB8,AB8&lt;='1-Inputuri'!$I$122),'1-Inputuri'!$J$122,0)</f>
        <v>0</v>
      </c>
      <c r="AC39" s="63">
        <f>IF(AND(0&lt;AC8,AC8&lt;='1-Inputuri'!$I$122),'1-Inputuri'!$J$122,0)</f>
        <v>0</v>
      </c>
      <c r="AD39" s="63">
        <f>IF(AND(0&lt;AD8,AD8&lt;='1-Inputuri'!$I$122),'1-Inputuri'!$J$122,0)</f>
        <v>0</v>
      </c>
      <c r="AE39" s="63">
        <f>IF(AND(0&lt;AE8,AE8&lt;='1-Inputuri'!$I$122),'1-Inputuri'!$J$122,0)</f>
        <v>0</v>
      </c>
      <c r="AF39" s="63">
        <f>IF(AND(0&lt;AF8,AF8&lt;='1-Inputuri'!$I$122),'1-Inputuri'!$J$122,0)</f>
        <v>0</v>
      </c>
      <c r="AG39" s="63">
        <f>IF(AND(0&lt;AG8,AG8&lt;='1-Inputuri'!$I$122),'1-Inputuri'!$J$122,0)</f>
        <v>0</v>
      </c>
      <c r="AH39" s="63">
        <f>IF(AND(0&lt;AH8,AH8&lt;='1-Inputuri'!$I$122),'1-Inputuri'!$J$122,0)</f>
        <v>0</v>
      </c>
      <c r="AI39" s="63">
        <f>IF(AND(0&lt;AI8,AI8&lt;='1-Inputuri'!$I$122),'1-Inputuri'!$J$122,0)</f>
        <v>0</v>
      </c>
      <c r="AJ39" s="63">
        <f>IF(AND(0&lt;AJ8,AJ8&lt;='1-Inputuri'!$I$122),'1-Inputuri'!$J$122,0)</f>
        <v>0</v>
      </c>
      <c r="AK39" s="8"/>
    </row>
    <row r="40" spans="2:37" ht="16.95" customHeight="1" outlineLevel="2" x14ac:dyDescent="0.25">
      <c r="B40" s="8"/>
      <c r="C40" s="29" t="s">
        <v>158</v>
      </c>
      <c r="D40" s="8"/>
      <c r="E40" s="113" t="s">
        <v>118</v>
      </c>
      <c r="F40" s="8"/>
      <c r="G40" s="298">
        <f>SUM(G30:G39)</f>
        <v>0</v>
      </c>
      <c r="H40" s="298">
        <f t="shared" ref="H40:AJ40" si="4">SUM(H30:H39)</f>
        <v>0</v>
      </c>
      <c r="I40" s="298">
        <f t="shared" si="4"/>
        <v>0</v>
      </c>
      <c r="J40" s="298">
        <f t="shared" si="4"/>
        <v>0</v>
      </c>
      <c r="K40" s="298">
        <f t="shared" si="4"/>
        <v>0</v>
      </c>
      <c r="L40" s="298">
        <f t="shared" si="4"/>
        <v>0</v>
      </c>
      <c r="M40" s="298">
        <f t="shared" si="4"/>
        <v>0</v>
      </c>
      <c r="N40" s="298">
        <f t="shared" si="4"/>
        <v>0</v>
      </c>
      <c r="O40" s="298">
        <f t="shared" si="4"/>
        <v>0</v>
      </c>
      <c r="P40" s="298">
        <f t="shared" si="4"/>
        <v>0</v>
      </c>
      <c r="Q40" s="298">
        <f t="shared" si="4"/>
        <v>0</v>
      </c>
      <c r="R40" s="298">
        <f t="shared" si="4"/>
        <v>0</v>
      </c>
      <c r="S40" s="298">
        <f t="shared" si="4"/>
        <v>0</v>
      </c>
      <c r="T40" s="298">
        <f t="shared" si="4"/>
        <v>0</v>
      </c>
      <c r="U40" s="298">
        <f t="shared" si="4"/>
        <v>0</v>
      </c>
      <c r="V40" s="298">
        <f t="shared" si="4"/>
        <v>0</v>
      </c>
      <c r="W40" s="298">
        <f t="shared" si="4"/>
        <v>0</v>
      </c>
      <c r="X40" s="298">
        <f t="shared" si="4"/>
        <v>0</v>
      </c>
      <c r="Y40" s="298">
        <f t="shared" si="4"/>
        <v>0</v>
      </c>
      <c r="Z40" s="298">
        <f t="shared" si="4"/>
        <v>0</v>
      </c>
      <c r="AA40" s="298">
        <f t="shared" si="4"/>
        <v>0</v>
      </c>
      <c r="AB40" s="298">
        <f t="shared" si="4"/>
        <v>0</v>
      </c>
      <c r="AC40" s="298">
        <f t="shared" si="4"/>
        <v>0</v>
      </c>
      <c r="AD40" s="298">
        <f t="shared" si="4"/>
        <v>0</v>
      </c>
      <c r="AE40" s="298">
        <f t="shared" si="4"/>
        <v>0</v>
      </c>
      <c r="AF40" s="298">
        <f t="shared" si="4"/>
        <v>0</v>
      </c>
      <c r="AG40" s="298">
        <f t="shared" si="4"/>
        <v>0</v>
      </c>
      <c r="AH40" s="298">
        <f t="shared" si="4"/>
        <v>0</v>
      </c>
      <c r="AI40" s="298">
        <f t="shared" si="4"/>
        <v>0</v>
      </c>
      <c r="AJ40" s="298">
        <f t="shared" si="4"/>
        <v>0</v>
      </c>
      <c r="AK40" s="8"/>
    </row>
    <row r="41" spans="2:37" outlineLevel="2" x14ac:dyDescent="0.25">
      <c r="B41" s="8"/>
      <c r="C41" s="118"/>
      <c r="D41" s="8"/>
      <c r="E41" s="119"/>
      <c r="F41" s="8"/>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8"/>
    </row>
    <row r="42" spans="2:37" ht="27.6" outlineLevel="2" x14ac:dyDescent="0.25">
      <c r="B42" s="8"/>
      <c r="C42" s="29" t="s">
        <v>160</v>
      </c>
      <c r="D42" s="8"/>
      <c r="E42" s="113" t="s">
        <v>118</v>
      </c>
      <c r="F42" s="8"/>
      <c r="G42" s="298">
        <f>G27-G40</f>
        <v>0</v>
      </c>
      <c r="H42" s="298">
        <f t="shared" ref="H42:AJ42" si="5">H27-H40</f>
        <v>0</v>
      </c>
      <c r="I42" s="298">
        <f t="shared" si="5"/>
        <v>0</v>
      </c>
      <c r="J42" s="298">
        <f t="shared" si="5"/>
        <v>0</v>
      </c>
      <c r="K42" s="298">
        <f t="shared" si="5"/>
        <v>0</v>
      </c>
      <c r="L42" s="298">
        <f t="shared" si="5"/>
        <v>0</v>
      </c>
      <c r="M42" s="298">
        <f t="shared" si="5"/>
        <v>0</v>
      </c>
      <c r="N42" s="298">
        <f t="shared" si="5"/>
        <v>0</v>
      </c>
      <c r="O42" s="298">
        <f t="shared" si="5"/>
        <v>0</v>
      </c>
      <c r="P42" s="298">
        <f t="shared" si="5"/>
        <v>0</v>
      </c>
      <c r="Q42" s="298">
        <f t="shared" si="5"/>
        <v>0</v>
      </c>
      <c r="R42" s="298">
        <f t="shared" si="5"/>
        <v>0</v>
      </c>
      <c r="S42" s="298">
        <f t="shared" si="5"/>
        <v>0</v>
      </c>
      <c r="T42" s="298">
        <f t="shared" si="5"/>
        <v>0</v>
      </c>
      <c r="U42" s="298">
        <f t="shared" si="5"/>
        <v>0</v>
      </c>
      <c r="V42" s="298">
        <f t="shared" si="5"/>
        <v>0</v>
      </c>
      <c r="W42" s="298">
        <f t="shared" si="5"/>
        <v>0</v>
      </c>
      <c r="X42" s="298">
        <f t="shared" si="5"/>
        <v>0</v>
      </c>
      <c r="Y42" s="298">
        <f t="shared" si="5"/>
        <v>0</v>
      </c>
      <c r="Z42" s="298">
        <f t="shared" si="5"/>
        <v>0</v>
      </c>
      <c r="AA42" s="298">
        <f t="shared" si="5"/>
        <v>0</v>
      </c>
      <c r="AB42" s="298">
        <f t="shared" si="5"/>
        <v>0</v>
      </c>
      <c r="AC42" s="298">
        <f t="shared" si="5"/>
        <v>0</v>
      </c>
      <c r="AD42" s="298">
        <f t="shared" si="5"/>
        <v>0</v>
      </c>
      <c r="AE42" s="298">
        <f t="shared" si="5"/>
        <v>0</v>
      </c>
      <c r="AF42" s="298">
        <f t="shared" si="5"/>
        <v>0</v>
      </c>
      <c r="AG42" s="298">
        <f t="shared" si="5"/>
        <v>0</v>
      </c>
      <c r="AH42" s="298">
        <f t="shared" si="5"/>
        <v>0</v>
      </c>
      <c r="AI42" s="298">
        <f t="shared" si="5"/>
        <v>0</v>
      </c>
      <c r="AJ42" s="298">
        <f t="shared" si="5"/>
        <v>0</v>
      </c>
      <c r="AK42" s="8"/>
    </row>
    <row r="43" spans="2:37" outlineLevel="2" x14ac:dyDescent="0.25">
      <c r="B43" s="8"/>
      <c r="C43" s="118"/>
      <c r="D43" s="8"/>
      <c r="E43" s="119"/>
      <c r="F43" s="8"/>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8"/>
    </row>
    <row r="44" spans="2:37" ht="27.6" outlineLevel="2" x14ac:dyDescent="0.25">
      <c r="B44" s="8"/>
      <c r="C44" s="29" t="s">
        <v>159</v>
      </c>
      <c r="D44" s="8"/>
      <c r="E44" s="113" t="s">
        <v>118</v>
      </c>
      <c r="F44" s="8"/>
      <c r="G44" s="298">
        <f>G42+G38+G39</f>
        <v>0</v>
      </c>
      <c r="H44" s="298">
        <f t="shared" ref="H44:AJ44" si="6">H42+H38+H39</f>
        <v>0</v>
      </c>
      <c r="I44" s="298">
        <f t="shared" si="6"/>
        <v>0</v>
      </c>
      <c r="J44" s="298">
        <f t="shared" si="6"/>
        <v>0</v>
      </c>
      <c r="K44" s="298">
        <f t="shared" si="6"/>
        <v>0</v>
      </c>
      <c r="L44" s="298">
        <f t="shared" si="6"/>
        <v>0</v>
      </c>
      <c r="M44" s="298">
        <f t="shared" si="6"/>
        <v>0</v>
      </c>
      <c r="N44" s="298">
        <f t="shared" si="6"/>
        <v>0</v>
      </c>
      <c r="O44" s="298">
        <f t="shared" si="6"/>
        <v>0</v>
      </c>
      <c r="P44" s="298">
        <f t="shared" si="6"/>
        <v>0</v>
      </c>
      <c r="Q44" s="298">
        <f t="shared" si="6"/>
        <v>0</v>
      </c>
      <c r="R44" s="298">
        <f t="shared" si="6"/>
        <v>0</v>
      </c>
      <c r="S44" s="298">
        <f t="shared" si="6"/>
        <v>0</v>
      </c>
      <c r="T44" s="298">
        <f t="shared" si="6"/>
        <v>0</v>
      </c>
      <c r="U44" s="298">
        <f t="shared" si="6"/>
        <v>0</v>
      </c>
      <c r="V44" s="298">
        <f t="shared" si="6"/>
        <v>0</v>
      </c>
      <c r="W44" s="298">
        <f t="shared" si="6"/>
        <v>0</v>
      </c>
      <c r="X44" s="298">
        <f t="shared" si="6"/>
        <v>0</v>
      </c>
      <c r="Y44" s="298">
        <f t="shared" si="6"/>
        <v>0</v>
      </c>
      <c r="Z44" s="298">
        <f t="shared" si="6"/>
        <v>0</v>
      </c>
      <c r="AA44" s="298">
        <f t="shared" si="6"/>
        <v>0</v>
      </c>
      <c r="AB44" s="298">
        <f t="shared" si="6"/>
        <v>0</v>
      </c>
      <c r="AC44" s="298">
        <f t="shared" si="6"/>
        <v>0</v>
      </c>
      <c r="AD44" s="298">
        <f t="shared" si="6"/>
        <v>0</v>
      </c>
      <c r="AE44" s="298">
        <f t="shared" si="6"/>
        <v>0</v>
      </c>
      <c r="AF44" s="298">
        <f t="shared" si="6"/>
        <v>0</v>
      </c>
      <c r="AG44" s="298">
        <f t="shared" si="6"/>
        <v>0</v>
      </c>
      <c r="AH44" s="298">
        <f t="shared" si="6"/>
        <v>0</v>
      </c>
      <c r="AI44" s="298">
        <f t="shared" si="6"/>
        <v>0</v>
      </c>
      <c r="AJ44" s="298">
        <f t="shared" si="6"/>
        <v>0</v>
      </c>
      <c r="AK44" s="8"/>
    </row>
    <row r="45" spans="2:37" outlineLevel="2" x14ac:dyDescent="0.25">
      <c r="B45" s="8"/>
      <c r="C45" s="33"/>
      <c r="D45" s="8"/>
      <c r="E45" s="9"/>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row>
    <row r="46" spans="2:37" x14ac:dyDescent="0.25">
      <c r="B46" s="8"/>
      <c r="C46" s="33"/>
      <c r="D46" s="8"/>
      <c r="E46" s="9"/>
      <c r="F46" s="8"/>
      <c r="G46" s="8"/>
      <c r="H46" s="8"/>
      <c r="I46" s="8"/>
      <c r="J46" s="8"/>
      <c r="K46" s="8"/>
      <c r="L46" s="110"/>
      <c r="M46" s="8"/>
      <c r="N46" s="8"/>
      <c r="O46" s="8"/>
      <c r="P46" s="8"/>
      <c r="Q46" s="8"/>
      <c r="R46" s="8"/>
      <c r="S46" s="8"/>
      <c r="T46" s="8"/>
      <c r="U46" s="8"/>
      <c r="V46" s="8"/>
      <c r="W46" s="8"/>
      <c r="X46" s="8"/>
      <c r="Y46" s="8"/>
      <c r="Z46" s="8"/>
      <c r="AA46" s="8"/>
      <c r="AB46" s="8"/>
      <c r="AC46" s="8"/>
      <c r="AD46" s="8"/>
      <c r="AE46" s="8"/>
      <c r="AF46" s="8"/>
      <c r="AG46" s="8"/>
      <c r="AH46" s="8"/>
      <c r="AI46" s="8"/>
      <c r="AJ46" s="8"/>
      <c r="AK46" s="8"/>
    </row>
    <row r="47" spans="2:37" x14ac:dyDescent="0.25">
      <c r="E47" s="10"/>
    </row>
    <row r="48" spans="2:37" x14ac:dyDescent="0.25">
      <c r="E48" s="10"/>
    </row>
    <row r="49" spans="2:37" x14ac:dyDescent="0.25">
      <c r="B49" s="8"/>
      <c r="C49" s="33"/>
      <c r="D49" s="8"/>
      <c r="E49" s="9"/>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row>
    <row r="50" spans="2:37" s="21" customFormat="1" ht="23.4" customHeight="1" x14ac:dyDescent="0.3">
      <c r="B50" s="17"/>
      <c r="C50" s="18" t="s">
        <v>162</v>
      </c>
      <c r="D50" s="19"/>
      <c r="E50" s="20"/>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7"/>
    </row>
    <row r="51" spans="2:37" outlineLevel="1" x14ac:dyDescent="0.25">
      <c r="B51" s="8"/>
      <c r="C51" s="33"/>
      <c r="D51" s="8"/>
      <c r="E51" s="16" t="str">
        <f>CONCATENATE("NPV @ ",FDR*100,"%")</f>
        <v>NPV @ 9.31%</v>
      </c>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row>
    <row r="52" spans="2:37" outlineLevel="1" x14ac:dyDescent="0.25">
      <c r="B52" s="8"/>
      <c r="C52" s="120" t="s">
        <v>163</v>
      </c>
      <c r="D52" s="8"/>
      <c r="E52" s="300">
        <f>G52+NPV(FDR,H52:AJ52)</f>
        <v>0</v>
      </c>
      <c r="F52" s="73"/>
      <c r="G52" s="301">
        <f>IF(G8&lt;='1-Inputuri'!$I$122,'1-Inputuri'!L134,0)</f>
        <v>0</v>
      </c>
      <c r="H52" s="301">
        <f>IF(H8&lt;='1-Inputuri'!$I$122,'1-Inputuri'!M134,0)</f>
        <v>0</v>
      </c>
      <c r="I52" s="301">
        <f>IF(I8&lt;='1-Inputuri'!$I$122,'1-Inputuri'!N134,0)</f>
        <v>0</v>
      </c>
      <c r="J52" s="301">
        <f>IF(J8&lt;='1-Inputuri'!$I$122,'1-Inputuri'!O134,0)</f>
        <v>0</v>
      </c>
      <c r="K52" s="301">
        <f>IF(K8&lt;='1-Inputuri'!$I$122,'1-Inputuri'!P134,0)</f>
        <v>0</v>
      </c>
      <c r="L52" s="301">
        <f>IF(L8&lt;='1-Inputuri'!$I$122,'1-Inputuri'!Q134,0)</f>
        <v>0</v>
      </c>
      <c r="M52" s="301">
        <f>IF(M8&lt;='1-Inputuri'!$I$122,'1-Inputuri'!R134,0)</f>
        <v>0</v>
      </c>
      <c r="N52" s="301">
        <f>IF(N8&lt;='1-Inputuri'!$I$122,'1-Inputuri'!S134,0)</f>
        <v>0</v>
      </c>
      <c r="O52" s="301">
        <f>IF(O8&lt;='1-Inputuri'!$I$122,'1-Inputuri'!T134,0)</f>
        <v>0</v>
      </c>
      <c r="P52" s="301">
        <f>IF(P8&lt;='1-Inputuri'!$I$122,'1-Inputuri'!U134,0)</f>
        <v>0</v>
      </c>
      <c r="Q52" s="301">
        <f>IF(Q8&lt;='1-Inputuri'!$I$122,'1-Inputuri'!V134,0)</f>
        <v>0</v>
      </c>
      <c r="R52" s="301">
        <f>IF(R8&lt;='1-Inputuri'!$I$122,'1-Inputuri'!W134,0)</f>
        <v>0</v>
      </c>
      <c r="S52" s="301">
        <f>IF(S8&lt;='1-Inputuri'!$I$122,'1-Inputuri'!X134,0)</f>
        <v>0</v>
      </c>
      <c r="T52" s="301">
        <f>IF(T8&lt;='1-Inputuri'!$I$122,'1-Inputuri'!Y134,0)</f>
        <v>0</v>
      </c>
      <c r="U52" s="301">
        <f>IF(U8&lt;='1-Inputuri'!$I$122,'1-Inputuri'!Z134,0)</f>
        <v>0</v>
      </c>
      <c r="V52" s="301">
        <f>IF(V8&lt;='1-Inputuri'!$I$122,'1-Inputuri'!AA134,0)</f>
        <v>0</v>
      </c>
      <c r="W52" s="301">
        <f>IF(W8&lt;='1-Inputuri'!$I$122,'1-Inputuri'!AB134,0)</f>
        <v>0</v>
      </c>
      <c r="X52" s="301">
        <f>IF(X8&lt;='1-Inputuri'!$I$122,'1-Inputuri'!AC134,0)</f>
        <v>0</v>
      </c>
      <c r="Y52" s="301">
        <f>IF(Y8&lt;='1-Inputuri'!$I$122,'1-Inputuri'!AD134,0)</f>
        <v>0</v>
      </c>
      <c r="Z52" s="301">
        <f>IF(Z8&lt;='1-Inputuri'!$I$122,'1-Inputuri'!AE134,0)</f>
        <v>0</v>
      </c>
      <c r="AA52" s="301">
        <f>IF(AA8&lt;='1-Inputuri'!$I$122,'1-Inputuri'!AF134,0)</f>
        <v>0</v>
      </c>
      <c r="AB52" s="301">
        <f>IF(AB8&lt;='1-Inputuri'!$I$122,'1-Inputuri'!AG134,0)</f>
        <v>0</v>
      </c>
      <c r="AC52" s="301">
        <f>IF(AC8&lt;='1-Inputuri'!$I$122,'1-Inputuri'!AH134,0)</f>
        <v>0</v>
      </c>
      <c r="AD52" s="301">
        <f>IF(AD8&lt;='1-Inputuri'!$I$122,'1-Inputuri'!AI134,0)</f>
        <v>0</v>
      </c>
      <c r="AE52" s="301">
        <f>IF(AE8&lt;='1-Inputuri'!$I$122,'1-Inputuri'!AJ134,0)</f>
        <v>0</v>
      </c>
      <c r="AF52" s="301">
        <f>IF(AF8&lt;='1-Inputuri'!$I$122,'1-Inputuri'!AK134,0)</f>
        <v>0</v>
      </c>
      <c r="AG52" s="301">
        <f>IF(AG8&lt;='1-Inputuri'!$I$122,'1-Inputuri'!AL134,0)</f>
        <v>0</v>
      </c>
      <c r="AH52" s="301">
        <f>IF(AH8&lt;='1-Inputuri'!$I$122,'1-Inputuri'!AM134,0)</f>
        <v>0</v>
      </c>
      <c r="AI52" s="301">
        <f>IF(AI8&lt;='1-Inputuri'!$I$122,'1-Inputuri'!AN134,0)</f>
        <v>0</v>
      </c>
      <c r="AJ52" s="301">
        <f>IF(AJ8&lt;='1-Inputuri'!$I$122,'1-Inputuri'!AO134,0)</f>
        <v>0</v>
      </c>
      <c r="AK52" s="8"/>
    </row>
    <row r="53" spans="2:37" outlineLevel="1" x14ac:dyDescent="0.25">
      <c r="B53" s="8"/>
      <c r="C53" s="120" t="s">
        <v>164</v>
      </c>
      <c r="D53" s="8"/>
      <c r="E53" s="300">
        <f>G53+NPV(FDR,H53:AJ53)</f>
        <v>0</v>
      </c>
      <c r="F53" s="73"/>
      <c r="G53" s="301">
        <f>IF(G8&lt;='1-Inputuri'!$I$122,-'1-Inputuri'!L162+'1-Inputuri'!L146,0)</f>
        <v>0</v>
      </c>
      <c r="H53" s="301">
        <f>IF(H8&lt;='1-Inputuri'!$I$122,-'1-Inputuri'!M162+'1-Inputuri'!M146,0)</f>
        <v>0</v>
      </c>
      <c r="I53" s="301">
        <f>IF(I8&lt;='1-Inputuri'!$I$122,-'1-Inputuri'!N162+'1-Inputuri'!N146,0)</f>
        <v>0</v>
      </c>
      <c r="J53" s="301">
        <f>IF(J8&lt;='1-Inputuri'!$I$122,-'1-Inputuri'!O162+'1-Inputuri'!O146,0)</f>
        <v>0</v>
      </c>
      <c r="K53" s="301">
        <f>IF(K8&lt;='1-Inputuri'!$I$122,-'1-Inputuri'!P162+'1-Inputuri'!P146,0)</f>
        <v>0</v>
      </c>
      <c r="L53" s="301">
        <f>IF(L8&lt;='1-Inputuri'!$I$122,-'1-Inputuri'!Q162+'1-Inputuri'!Q146,0)</f>
        <v>0</v>
      </c>
      <c r="M53" s="301">
        <f>IF(M8&lt;='1-Inputuri'!$I$122,-'1-Inputuri'!R162+'1-Inputuri'!R146,0)</f>
        <v>0</v>
      </c>
      <c r="N53" s="301">
        <f>IF(N8&lt;='1-Inputuri'!$I$122,-'1-Inputuri'!S162+'1-Inputuri'!S146,0)</f>
        <v>0</v>
      </c>
      <c r="O53" s="301">
        <f>IF(O8&lt;='1-Inputuri'!$I$122,-'1-Inputuri'!T162+'1-Inputuri'!T146,0)</f>
        <v>0</v>
      </c>
      <c r="P53" s="301">
        <f>IF(P8&lt;='1-Inputuri'!$I$122,-'1-Inputuri'!U162+'1-Inputuri'!U146,0)</f>
        <v>0</v>
      </c>
      <c r="Q53" s="301">
        <f>IF(Q8&lt;='1-Inputuri'!$I$122,-'1-Inputuri'!V162+'1-Inputuri'!V146,0)</f>
        <v>0</v>
      </c>
      <c r="R53" s="301">
        <f>IF(R8&lt;='1-Inputuri'!$I$122,-'1-Inputuri'!W162+'1-Inputuri'!W146,0)</f>
        <v>0</v>
      </c>
      <c r="S53" s="301">
        <f>IF(S8&lt;='1-Inputuri'!$I$122,-'1-Inputuri'!X162+'1-Inputuri'!X146,0)</f>
        <v>0</v>
      </c>
      <c r="T53" s="301">
        <f>IF(T8&lt;='1-Inputuri'!$I$122,-'1-Inputuri'!Y162+'1-Inputuri'!Y146,0)</f>
        <v>0</v>
      </c>
      <c r="U53" s="301">
        <f>IF(U8&lt;='1-Inputuri'!$I$122,-'1-Inputuri'!Z162+'1-Inputuri'!Z146,0)</f>
        <v>0</v>
      </c>
      <c r="V53" s="301">
        <f>IF(V8&lt;='1-Inputuri'!$I$122,-'1-Inputuri'!AA162+'1-Inputuri'!AA146,0)</f>
        <v>0</v>
      </c>
      <c r="W53" s="301">
        <f>IF(W8&lt;='1-Inputuri'!$I$122,-'1-Inputuri'!AB162+'1-Inputuri'!AB146,0)</f>
        <v>0</v>
      </c>
      <c r="X53" s="301">
        <f>IF(X8&lt;='1-Inputuri'!$I$122,-'1-Inputuri'!AC162+'1-Inputuri'!AC146,0)</f>
        <v>0</v>
      </c>
      <c r="Y53" s="301">
        <f>IF(Y8&lt;='1-Inputuri'!$I$122,-'1-Inputuri'!AD162+'1-Inputuri'!AD146,0)</f>
        <v>0</v>
      </c>
      <c r="Z53" s="301">
        <f>IF(Z8&lt;='1-Inputuri'!$I$122,-'1-Inputuri'!AE162+'1-Inputuri'!AE146,0)</f>
        <v>0</v>
      </c>
      <c r="AA53" s="301">
        <f>IF(AA8&lt;='1-Inputuri'!$I$122,-'1-Inputuri'!AF162+'1-Inputuri'!AF146,0)</f>
        <v>0</v>
      </c>
      <c r="AB53" s="301">
        <f>IF(AB8&lt;='1-Inputuri'!$I$122,-'1-Inputuri'!AG162+'1-Inputuri'!AG146,0)</f>
        <v>0</v>
      </c>
      <c r="AC53" s="301">
        <f>IF(AC8&lt;='1-Inputuri'!$I$122,-'1-Inputuri'!AH162+'1-Inputuri'!AH146,0)</f>
        <v>0</v>
      </c>
      <c r="AD53" s="301">
        <f>IF(AD8&lt;='1-Inputuri'!$I$122,-'1-Inputuri'!AI162+'1-Inputuri'!AI146,0)</f>
        <v>0</v>
      </c>
      <c r="AE53" s="301">
        <f>IF(AE8&lt;='1-Inputuri'!$I$122,-'1-Inputuri'!AJ162+'1-Inputuri'!AJ146,0)</f>
        <v>0</v>
      </c>
      <c r="AF53" s="301">
        <f>IF(AF8&lt;='1-Inputuri'!$I$122,-'1-Inputuri'!AK162+'1-Inputuri'!AK146,0)</f>
        <v>0</v>
      </c>
      <c r="AG53" s="301">
        <f>IF(AG8&lt;='1-Inputuri'!$I$122,-'1-Inputuri'!AL162+'1-Inputuri'!AL146,0)</f>
        <v>0</v>
      </c>
      <c r="AH53" s="301">
        <f>IF(AH8&lt;='1-Inputuri'!$I$122,-'1-Inputuri'!AM162+'1-Inputuri'!AM146,0)</f>
        <v>0</v>
      </c>
      <c r="AI53" s="301">
        <f>IF(AI8&lt;='1-Inputuri'!$I$122,-'1-Inputuri'!AN162+'1-Inputuri'!AN146,0)</f>
        <v>0</v>
      </c>
      <c r="AJ53" s="301">
        <f>IF(AJ8&lt;='1-Inputuri'!$I$122,-'1-Inputuri'!AO162+'1-Inputuri'!AO146,0)</f>
        <v>0</v>
      </c>
      <c r="AK53" s="8"/>
    </row>
    <row r="54" spans="2:37" outlineLevel="1" x14ac:dyDescent="0.25">
      <c r="B54" s="8"/>
      <c r="C54" s="120" t="s">
        <v>165</v>
      </c>
      <c r="D54" s="8"/>
      <c r="E54" s="300">
        <f>G54+NPV(FDR,H54:AJ54)</f>
        <v>0</v>
      </c>
      <c r="F54" s="73"/>
      <c r="G54" s="301">
        <f>-'1-Inputuri'!L189</f>
        <v>0</v>
      </c>
      <c r="H54" s="301">
        <f>-'1-Inputuri'!M189</f>
        <v>0</v>
      </c>
      <c r="I54" s="301">
        <f>-'1-Inputuri'!N189</f>
        <v>0</v>
      </c>
      <c r="J54" s="301">
        <f>-'1-Inputuri'!O189</f>
        <v>0</v>
      </c>
      <c r="K54" s="301">
        <f>-'1-Inputuri'!P189</f>
        <v>0</v>
      </c>
      <c r="L54" s="301">
        <f>-'1-Inputuri'!Q189</f>
        <v>0</v>
      </c>
      <c r="M54" s="301">
        <f>-'1-Inputuri'!R189</f>
        <v>0</v>
      </c>
      <c r="N54" s="301">
        <f>-'1-Inputuri'!S189</f>
        <v>0</v>
      </c>
      <c r="O54" s="301">
        <f>-'1-Inputuri'!T189</f>
        <v>0</v>
      </c>
      <c r="P54" s="301">
        <f>-'1-Inputuri'!U189</f>
        <v>0</v>
      </c>
      <c r="Q54" s="301">
        <f>-'1-Inputuri'!V189</f>
        <v>0</v>
      </c>
      <c r="R54" s="301">
        <f>-'1-Inputuri'!W189</f>
        <v>0</v>
      </c>
      <c r="S54" s="301">
        <f>-'1-Inputuri'!X189</f>
        <v>0</v>
      </c>
      <c r="T54" s="301">
        <f>-'1-Inputuri'!Y189</f>
        <v>0</v>
      </c>
      <c r="U54" s="301">
        <f>-'1-Inputuri'!Z189</f>
        <v>0</v>
      </c>
      <c r="V54" s="301">
        <f>-'1-Inputuri'!AA189</f>
        <v>0</v>
      </c>
      <c r="W54" s="301">
        <f>-'1-Inputuri'!AB189</f>
        <v>0</v>
      </c>
      <c r="X54" s="301">
        <f>-'1-Inputuri'!AC189</f>
        <v>0</v>
      </c>
      <c r="Y54" s="301">
        <f>-'1-Inputuri'!AD189</f>
        <v>0</v>
      </c>
      <c r="Z54" s="301">
        <f>-'1-Inputuri'!AE189</f>
        <v>0</v>
      </c>
      <c r="AA54" s="301">
        <f>-'1-Inputuri'!AF189</f>
        <v>0</v>
      </c>
      <c r="AB54" s="301">
        <f>-'1-Inputuri'!AG189</f>
        <v>0</v>
      </c>
      <c r="AC54" s="301">
        <f>-'1-Inputuri'!AH189</f>
        <v>0</v>
      </c>
      <c r="AD54" s="301">
        <f>-'1-Inputuri'!AI189</f>
        <v>0</v>
      </c>
      <c r="AE54" s="301">
        <f>-'1-Inputuri'!AJ189</f>
        <v>0</v>
      </c>
      <c r="AF54" s="301">
        <f>-'1-Inputuri'!AK189</f>
        <v>0</v>
      </c>
      <c r="AG54" s="301">
        <f>-'1-Inputuri'!AL189</f>
        <v>0</v>
      </c>
      <c r="AH54" s="301">
        <f>-'1-Inputuri'!AM189</f>
        <v>0</v>
      </c>
      <c r="AI54" s="301">
        <f>-'1-Inputuri'!AN189</f>
        <v>0</v>
      </c>
      <c r="AJ54" s="301">
        <f>-'1-Inputuri'!AO189</f>
        <v>0</v>
      </c>
      <c r="AK54" s="8"/>
    </row>
    <row r="55" spans="2:37" outlineLevel="1" x14ac:dyDescent="0.25">
      <c r="B55" s="8"/>
      <c r="C55" s="120" t="s">
        <v>166</v>
      </c>
      <c r="D55" s="8"/>
      <c r="E55" s="300">
        <f>G55+NPV(FDR,H55:AJ55)</f>
        <v>0</v>
      </c>
      <c r="F55" s="73"/>
      <c r="G55" s="301">
        <f>IF('1-Inputuri'!$E$22="DA",-'2-Buget cerere'!T159,-'2-Buget cerere'!T151)</f>
        <v>0</v>
      </c>
      <c r="H55" s="301">
        <f>IF('1-Inputuri'!$E$22="DA",-'2-Buget cerere'!U159,-'2-Buget cerere'!U151)</f>
        <v>0</v>
      </c>
      <c r="I55" s="301">
        <f>IF('1-Inputuri'!$E$22="DA",-'2-Buget cerere'!V159,-'2-Buget cerere'!V151)</f>
        <v>0</v>
      </c>
      <c r="J55" s="301">
        <f>IF('1-Inputuri'!$E$22="DA",-'2-Buget cerere'!W159,-'2-Buget cerere'!W151)</f>
        <v>0</v>
      </c>
      <c r="K55" s="301">
        <v>0</v>
      </c>
      <c r="L55" s="301">
        <v>0</v>
      </c>
      <c r="M55" s="301">
        <v>0</v>
      </c>
      <c r="N55" s="301">
        <v>0</v>
      </c>
      <c r="O55" s="301">
        <v>0</v>
      </c>
      <c r="P55" s="301">
        <v>0</v>
      </c>
      <c r="Q55" s="301">
        <v>0</v>
      </c>
      <c r="R55" s="301">
        <v>0</v>
      </c>
      <c r="S55" s="301">
        <v>0</v>
      </c>
      <c r="T55" s="301">
        <v>0</v>
      </c>
      <c r="U55" s="301">
        <v>0</v>
      </c>
      <c r="V55" s="301">
        <v>0</v>
      </c>
      <c r="W55" s="301">
        <v>0</v>
      </c>
      <c r="X55" s="301">
        <v>0</v>
      </c>
      <c r="Y55" s="301">
        <v>0</v>
      </c>
      <c r="Z55" s="301">
        <v>0</v>
      </c>
      <c r="AA55" s="301">
        <v>0</v>
      </c>
      <c r="AB55" s="301">
        <v>0</v>
      </c>
      <c r="AC55" s="301">
        <v>0</v>
      </c>
      <c r="AD55" s="301">
        <v>0</v>
      </c>
      <c r="AE55" s="301">
        <v>0</v>
      </c>
      <c r="AF55" s="301">
        <v>0</v>
      </c>
      <c r="AG55" s="301">
        <v>0</v>
      </c>
      <c r="AH55" s="301">
        <v>0</v>
      </c>
      <c r="AI55" s="301">
        <v>0</v>
      </c>
      <c r="AJ55" s="301">
        <v>0</v>
      </c>
      <c r="AK55" s="8"/>
    </row>
    <row r="56" spans="2:37" ht="6.6" customHeight="1" outlineLevel="1" x14ac:dyDescent="0.25">
      <c r="B56" s="8"/>
      <c r="C56" s="121"/>
      <c r="D56" s="8"/>
      <c r="E56" s="302"/>
      <c r="F56" s="73"/>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303"/>
      <c r="AI56" s="303"/>
      <c r="AJ56" s="303"/>
      <c r="AK56" s="8"/>
    </row>
    <row r="57" spans="2:37" s="123" customFormat="1" outlineLevel="1" x14ac:dyDescent="0.25">
      <c r="B57" s="14"/>
      <c r="C57" s="122" t="s">
        <v>167</v>
      </c>
      <c r="D57" s="14"/>
      <c r="E57" s="304"/>
      <c r="F57" s="135"/>
      <c r="G57" s="305">
        <f>SUM(G52:G55)</f>
        <v>0</v>
      </c>
      <c r="H57" s="305">
        <f t="shared" ref="H57:AJ57" si="7">SUM(H52:H55)</f>
        <v>0</v>
      </c>
      <c r="I57" s="305">
        <f t="shared" si="7"/>
        <v>0</v>
      </c>
      <c r="J57" s="305">
        <f t="shared" si="7"/>
        <v>0</v>
      </c>
      <c r="K57" s="305">
        <f t="shared" si="7"/>
        <v>0</v>
      </c>
      <c r="L57" s="305">
        <f t="shared" si="7"/>
        <v>0</v>
      </c>
      <c r="M57" s="305">
        <f t="shared" si="7"/>
        <v>0</v>
      </c>
      <c r="N57" s="305">
        <f t="shared" si="7"/>
        <v>0</v>
      </c>
      <c r="O57" s="305">
        <f t="shared" si="7"/>
        <v>0</v>
      </c>
      <c r="P57" s="305">
        <f t="shared" si="7"/>
        <v>0</v>
      </c>
      <c r="Q57" s="305">
        <f t="shared" si="7"/>
        <v>0</v>
      </c>
      <c r="R57" s="305">
        <f t="shared" si="7"/>
        <v>0</v>
      </c>
      <c r="S57" s="305">
        <f t="shared" si="7"/>
        <v>0</v>
      </c>
      <c r="T57" s="305">
        <f t="shared" si="7"/>
        <v>0</v>
      </c>
      <c r="U57" s="305">
        <f t="shared" si="7"/>
        <v>0</v>
      </c>
      <c r="V57" s="305">
        <f t="shared" si="7"/>
        <v>0</v>
      </c>
      <c r="W57" s="305">
        <f t="shared" si="7"/>
        <v>0</v>
      </c>
      <c r="X57" s="305">
        <f t="shared" si="7"/>
        <v>0</v>
      </c>
      <c r="Y57" s="305">
        <f t="shared" si="7"/>
        <v>0</v>
      </c>
      <c r="Z57" s="305">
        <f t="shared" si="7"/>
        <v>0</v>
      </c>
      <c r="AA57" s="305">
        <f t="shared" si="7"/>
        <v>0</v>
      </c>
      <c r="AB57" s="305">
        <f t="shared" si="7"/>
        <v>0</v>
      </c>
      <c r="AC57" s="305">
        <f t="shared" si="7"/>
        <v>0</v>
      </c>
      <c r="AD57" s="305">
        <f t="shared" si="7"/>
        <v>0</v>
      </c>
      <c r="AE57" s="305">
        <f t="shared" si="7"/>
        <v>0</v>
      </c>
      <c r="AF57" s="305">
        <f t="shared" si="7"/>
        <v>0</v>
      </c>
      <c r="AG57" s="305">
        <f t="shared" si="7"/>
        <v>0</v>
      </c>
      <c r="AH57" s="305">
        <f t="shared" si="7"/>
        <v>0</v>
      </c>
      <c r="AI57" s="305">
        <f t="shared" si="7"/>
        <v>0</v>
      </c>
      <c r="AJ57" s="305">
        <f t="shared" si="7"/>
        <v>0</v>
      </c>
      <c r="AK57" s="14"/>
    </row>
    <row r="58" spans="2:37" ht="9.6" customHeight="1" outlineLevel="1" thickBot="1" x14ac:dyDescent="0.3">
      <c r="B58" s="8"/>
      <c r="C58" s="33"/>
      <c r="D58" s="8"/>
      <c r="E58" s="190"/>
      <c r="F58" s="73"/>
      <c r="G58" s="306"/>
      <c r="H58" s="306"/>
      <c r="I58" s="306"/>
      <c r="J58" s="306"/>
      <c r="K58" s="306"/>
      <c r="L58" s="306"/>
      <c r="M58" s="306"/>
      <c r="N58" s="306"/>
      <c r="O58" s="306"/>
      <c r="P58" s="306"/>
      <c r="Q58" s="306"/>
      <c r="R58" s="306"/>
      <c r="S58" s="306"/>
      <c r="T58" s="306"/>
      <c r="U58" s="306"/>
      <c r="V58" s="306"/>
      <c r="W58" s="306"/>
      <c r="X58" s="306"/>
      <c r="Y58" s="306"/>
      <c r="Z58" s="306"/>
      <c r="AA58" s="306"/>
      <c r="AB58" s="306"/>
      <c r="AC58" s="306"/>
      <c r="AD58" s="306"/>
      <c r="AE58" s="306"/>
      <c r="AF58" s="306"/>
      <c r="AG58" s="306"/>
      <c r="AH58" s="306"/>
      <c r="AI58" s="306"/>
      <c r="AJ58" s="306"/>
      <c r="AK58" s="8"/>
    </row>
    <row r="59" spans="2:37" ht="16.2" outlineLevel="1" thickBot="1" x14ac:dyDescent="0.35">
      <c r="B59" s="8"/>
      <c r="C59" s="124" t="s">
        <v>247</v>
      </c>
      <c r="D59" s="8"/>
      <c r="E59" s="307">
        <f>IF(ISERROR(G57+NPV(FDR,H57:AJ57)),"",G57+NPV(FDR,H57:AJ57))</f>
        <v>0</v>
      </c>
      <c r="F59" s="73"/>
      <c r="G59" s="306"/>
      <c r="H59" s="73"/>
      <c r="I59" s="73"/>
      <c r="J59" s="73"/>
      <c r="K59" s="306"/>
      <c r="L59" s="306"/>
      <c r="M59" s="306"/>
      <c r="N59" s="306"/>
      <c r="O59" s="306"/>
      <c r="P59" s="306"/>
      <c r="Q59" s="306"/>
      <c r="R59" s="306"/>
      <c r="S59" s="306"/>
      <c r="T59" s="306"/>
      <c r="U59" s="306"/>
      <c r="V59" s="306"/>
      <c r="W59" s="306"/>
      <c r="X59" s="306"/>
      <c r="Y59" s="306"/>
      <c r="Z59" s="306"/>
      <c r="AA59" s="306"/>
      <c r="AB59" s="306"/>
      <c r="AC59" s="306"/>
      <c r="AD59" s="306"/>
      <c r="AE59" s="306"/>
      <c r="AF59" s="306"/>
      <c r="AG59" s="306"/>
      <c r="AH59" s="306"/>
      <c r="AI59" s="306"/>
      <c r="AJ59" s="306"/>
      <c r="AK59" s="8"/>
    </row>
    <row r="60" spans="2:37" ht="16.2" outlineLevel="1" thickBot="1" x14ac:dyDescent="0.35">
      <c r="B60" s="8"/>
      <c r="C60" s="124" t="s">
        <v>246</v>
      </c>
      <c r="D60" s="8"/>
      <c r="E60" s="308" t="str">
        <f>IF(ISERROR(IRR(G57:AJ57)),"",IRR(G57:AJ57))</f>
        <v/>
      </c>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8"/>
    </row>
    <row r="61" spans="2:37" outlineLevel="1" x14ac:dyDescent="0.25">
      <c r="B61" s="8"/>
      <c r="C61" s="33"/>
      <c r="D61" s="8"/>
      <c r="E61" s="9"/>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row>
    <row r="62" spans="2:37" x14ac:dyDescent="0.25">
      <c r="E62" s="10"/>
    </row>
    <row r="63" spans="2:37" x14ac:dyDescent="0.25">
      <c r="E63" s="10"/>
    </row>
    <row r="64" spans="2:37" x14ac:dyDescent="0.25">
      <c r="B64" s="8"/>
      <c r="C64" s="33"/>
      <c r="D64" s="8"/>
      <c r="E64" s="9"/>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row>
    <row r="65" spans="2:37" ht="26.4" customHeight="1" x14ac:dyDescent="0.25">
      <c r="B65" s="8"/>
      <c r="C65" s="125" t="s">
        <v>262</v>
      </c>
      <c r="D65" s="126"/>
      <c r="E65" s="127"/>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8"/>
    </row>
    <row r="66" spans="2:37" x14ac:dyDescent="0.25">
      <c r="B66" s="8"/>
      <c r="C66" s="33"/>
      <c r="D66" s="8"/>
      <c r="E66" s="9"/>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row>
    <row r="67" spans="2:37" outlineLevel="1" x14ac:dyDescent="0.25">
      <c r="B67" s="8"/>
      <c r="C67" s="128" t="s">
        <v>169</v>
      </c>
      <c r="D67" s="129"/>
      <c r="E67" s="310" t="str">
        <f>CONCATENATE(IF('1-Inputuri'!E22="DA","cu","fara")," ","TVA")</f>
        <v>cu TVA</v>
      </c>
      <c r="F67" s="129"/>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row>
    <row r="68" spans="2:37" outlineLevel="1" x14ac:dyDescent="0.25">
      <c r="B68" s="8"/>
      <c r="C68" s="120" t="s">
        <v>192</v>
      </c>
      <c r="D68" s="129"/>
      <c r="E68" s="130" t="s">
        <v>99</v>
      </c>
      <c r="F68" s="129"/>
      <c r="G68" s="301">
        <f t="shared" ref="G68:AJ68" si="8">IF($E$67="cu TVA",G23*(1+tva),G23)</f>
        <v>0</v>
      </c>
      <c r="H68" s="301">
        <f t="shared" si="8"/>
        <v>0</v>
      </c>
      <c r="I68" s="301">
        <f t="shared" si="8"/>
        <v>0</v>
      </c>
      <c r="J68" s="301">
        <f t="shared" si="8"/>
        <v>0</v>
      </c>
      <c r="K68" s="301">
        <f t="shared" si="8"/>
        <v>0</v>
      </c>
      <c r="L68" s="301">
        <f t="shared" si="8"/>
        <v>0</v>
      </c>
      <c r="M68" s="301">
        <f t="shared" si="8"/>
        <v>0</v>
      </c>
      <c r="N68" s="301">
        <f t="shared" si="8"/>
        <v>0</v>
      </c>
      <c r="O68" s="301">
        <f t="shared" si="8"/>
        <v>0</v>
      </c>
      <c r="P68" s="301">
        <f t="shared" si="8"/>
        <v>0</v>
      </c>
      <c r="Q68" s="301">
        <f t="shared" si="8"/>
        <v>0</v>
      </c>
      <c r="R68" s="301">
        <f t="shared" si="8"/>
        <v>0</v>
      </c>
      <c r="S68" s="301">
        <f t="shared" si="8"/>
        <v>0</v>
      </c>
      <c r="T68" s="301">
        <f t="shared" si="8"/>
        <v>0</v>
      </c>
      <c r="U68" s="301">
        <f t="shared" si="8"/>
        <v>0</v>
      </c>
      <c r="V68" s="301">
        <f t="shared" si="8"/>
        <v>0</v>
      </c>
      <c r="W68" s="301">
        <f t="shared" si="8"/>
        <v>0</v>
      </c>
      <c r="X68" s="301">
        <f t="shared" si="8"/>
        <v>0</v>
      </c>
      <c r="Y68" s="301">
        <f t="shared" si="8"/>
        <v>0</v>
      </c>
      <c r="Z68" s="301">
        <f t="shared" si="8"/>
        <v>0</v>
      </c>
      <c r="AA68" s="301">
        <f t="shared" si="8"/>
        <v>0</v>
      </c>
      <c r="AB68" s="301">
        <f t="shared" si="8"/>
        <v>0</v>
      </c>
      <c r="AC68" s="301">
        <f t="shared" si="8"/>
        <v>0</v>
      </c>
      <c r="AD68" s="301">
        <f t="shared" si="8"/>
        <v>0</v>
      </c>
      <c r="AE68" s="301">
        <f t="shared" si="8"/>
        <v>0</v>
      </c>
      <c r="AF68" s="301">
        <f t="shared" si="8"/>
        <v>0</v>
      </c>
      <c r="AG68" s="301">
        <f t="shared" si="8"/>
        <v>0</v>
      </c>
      <c r="AH68" s="301">
        <f t="shared" si="8"/>
        <v>0</v>
      </c>
      <c r="AI68" s="301">
        <f t="shared" si="8"/>
        <v>0</v>
      </c>
      <c r="AJ68" s="301">
        <f t="shared" si="8"/>
        <v>0</v>
      </c>
      <c r="AK68" s="8"/>
    </row>
    <row r="69" spans="2:37" outlineLevel="1" x14ac:dyDescent="0.25">
      <c r="B69" s="8"/>
      <c r="C69" s="120" t="s">
        <v>193</v>
      </c>
      <c r="D69" s="129"/>
      <c r="E69" s="130" t="s">
        <v>100</v>
      </c>
      <c r="F69" s="129"/>
      <c r="G69" s="309">
        <f t="shared" ref="G69:AJ69" si="9">-IF($E$67="cu TVA",(G30+G31)*(1+tva),G30+G31)</f>
        <v>0</v>
      </c>
      <c r="H69" s="309">
        <f t="shared" si="9"/>
        <v>0</v>
      </c>
      <c r="I69" s="309">
        <f t="shared" si="9"/>
        <v>0</v>
      </c>
      <c r="J69" s="309">
        <f t="shared" si="9"/>
        <v>0</v>
      </c>
      <c r="K69" s="309">
        <f t="shared" si="9"/>
        <v>0</v>
      </c>
      <c r="L69" s="309">
        <f t="shared" si="9"/>
        <v>0</v>
      </c>
      <c r="M69" s="309">
        <f t="shared" si="9"/>
        <v>0</v>
      </c>
      <c r="N69" s="309">
        <f t="shared" si="9"/>
        <v>0</v>
      </c>
      <c r="O69" s="309">
        <f t="shared" si="9"/>
        <v>0</v>
      </c>
      <c r="P69" s="309">
        <f t="shared" si="9"/>
        <v>0</v>
      </c>
      <c r="Q69" s="309">
        <f t="shared" si="9"/>
        <v>0</v>
      </c>
      <c r="R69" s="309">
        <f t="shared" si="9"/>
        <v>0</v>
      </c>
      <c r="S69" s="309">
        <f t="shared" si="9"/>
        <v>0</v>
      </c>
      <c r="T69" s="309">
        <f t="shared" si="9"/>
        <v>0</v>
      </c>
      <c r="U69" s="309">
        <f t="shared" si="9"/>
        <v>0</v>
      </c>
      <c r="V69" s="309">
        <f t="shared" si="9"/>
        <v>0</v>
      </c>
      <c r="W69" s="309">
        <f t="shared" si="9"/>
        <v>0</v>
      </c>
      <c r="X69" s="309">
        <f t="shared" si="9"/>
        <v>0</v>
      </c>
      <c r="Y69" s="309">
        <f t="shared" si="9"/>
        <v>0</v>
      </c>
      <c r="Z69" s="309">
        <f t="shared" si="9"/>
        <v>0</v>
      </c>
      <c r="AA69" s="309">
        <f t="shared" si="9"/>
        <v>0</v>
      </c>
      <c r="AB69" s="309">
        <f t="shared" si="9"/>
        <v>0</v>
      </c>
      <c r="AC69" s="309">
        <f t="shared" si="9"/>
        <v>0</v>
      </c>
      <c r="AD69" s="309">
        <f t="shared" si="9"/>
        <v>0</v>
      </c>
      <c r="AE69" s="309">
        <f t="shared" si="9"/>
        <v>0</v>
      </c>
      <c r="AF69" s="309">
        <f t="shared" si="9"/>
        <v>0</v>
      </c>
      <c r="AG69" s="309">
        <f t="shared" si="9"/>
        <v>0</v>
      </c>
      <c r="AH69" s="309">
        <f t="shared" si="9"/>
        <v>0</v>
      </c>
      <c r="AI69" s="309">
        <f t="shared" si="9"/>
        <v>0</v>
      </c>
      <c r="AJ69" s="309">
        <f t="shared" si="9"/>
        <v>0</v>
      </c>
      <c r="AK69" s="8"/>
    </row>
    <row r="70" spans="2:37" outlineLevel="1" x14ac:dyDescent="0.25">
      <c r="B70" s="8"/>
      <c r="C70" s="120" t="s">
        <v>194</v>
      </c>
      <c r="D70" s="129"/>
      <c r="E70" s="130" t="s">
        <v>100</v>
      </c>
      <c r="F70" s="129"/>
      <c r="G70" s="309">
        <f>-(G33+G32)</f>
        <v>0</v>
      </c>
      <c r="H70" s="309">
        <f t="shared" ref="H70:AJ70" si="10">-(H33+H32)</f>
        <v>0</v>
      </c>
      <c r="I70" s="309">
        <f t="shared" si="10"/>
        <v>0</v>
      </c>
      <c r="J70" s="309">
        <f t="shared" si="10"/>
        <v>0</v>
      </c>
      <c r="K70" s="309">
        <f t="shared" si="10"/>
        <v>0</v>
      </c>
      <c r="L70" s="309">
        <f t="shared" si="10"/>
        <v>0</v>
      </c>
      <c r="M70" s="309">
        <f t="shared" si="10"/>
        <v>0</v>
      </c>
      <c r="N70" s="309">
        <f t="shared" si="10"/>
        <v>0</v>
      </c>
      <c r="O70" s="309">
        <f t="shared" si="10"/>
        <v>0</v>
      </c>
      <c r="P70" s="309">
        <f t="shared" si="10"/>
        <v>0</v>
      </c>
      <c r="Q70" s="309">
        <f t="shared" si="10"/>
        <v>0</v>
      </c>
      <c r="R70" s="309">
        <f t="shared" si="10"/>
        <v>0</v>
      </c>
      <c r="S70" s="309">
        <f t="shared" si="10"/>
        <v>0</v>
      </c>
      <c r="T70" s="309">
        <f t="shared" si="10"/>
        <v>0</v>
      </c>
      <c r="U70" s="309">
        <f t="shared" si="10"/>
        <v>0</v>
      </c>
      <c r="V70" s="309">
        <f t="shared" si="10"/>
        <v>0</v>
      </c>
      <c r="W70" s="309">
        <f t="shared" si="10"/>
        <v>0</v>
      </c>
      <c r="X70" s="309">
        <f t="shared" si="10"/>
        <v>0</v>
      </c>
      <c r="Y70" s="309">
        <f t="shared" si="10"/>
        <v>0</v>
      </c>
      <c r="Z70" s="309">
        <f t="shared" si="10"/>
        <v>0</v>
      </c>
      <c r="AA70" s="309">
        <f t="shared" si="10"/>
        <v>0</v>
      </c>
      <c r="AB70" s="309">
        <f t="shared" si="10"/>
        <v>0</v>
      </c>
      <c r="AC70" s="309">
        <f t="shared" si="10"/>
        <v>0</v>
      </c>
      <c r="AD70" s="309">
        <f t="shared" si="10"/>
        <v>0</v>
      </c>
      <c r="AE70" s="309">
        <f t="shared" si="10"/>
        <v>0</v>
      </c>
      <c r="AF70" s="309">
        <f t="shared" si="10"/>
        <v>0</v>
      </c>
      <c r="AG70" s="309">
        <f t="shared" si="10"/>
        <v>0</v>
      </c>
      <c r="AH70" s="309">
        <f t="shared" si="10"/>
        <v>0</v>
      </c>
      <c r="AI70" s="309">
        <f t="shared" si="10"/>
        <v>0</v>
      </c>
      <c r="AJ70" s="309">
        <f t="shared" si="10"/>
        <v>0</v>
      </c>
      <c r="AK70" s="8"/>
    </row>
    <row r="71" spans="2:37" outlineLevel="1" x14ac:dyDescent="0.25">
      <c r="B71" s="8"/>
      <c r="C71" s="120" t="s">
        <v>195</v>
      </c>
      <c r="D71" s="129"/>
      <c r="E71" s="130" t="s">
        <v>100</v>
      </c>
      <c r="F71" s="129"/>
      <c r="G71" s="309">
        <f t="shared" ref="G71:AJ71" si="11">-IF($E$67="cu TVA",(G34+G35)*(1+tva),G34+G35)</f>
        <v>0</v>
      </c>
      <c r="H71" s="309">
        <f t="shared" si="11"/>
        <v>0</v>
      </c>
      <c r="I71" s="309">
        <f t="shared" si="11"/>
        <v>0</v>
      </c>
      <c r="J71" s="309">
        <f t="shared" si="11"/>
        <v>0</v>
      </c>
      <c r="K71" s="309">
        <f t="shared" si="11"/>
        <v>0</v>
      </c>
      <c r="L71" s="309">
        <f t="shared" si="11"/>
        <v>0</v>
      </c>
      <c r="M71" s="309">
        <f t="shared" si="11"/>
        <v>0</v>
      </c>
      <c r="N71" s="309">
        <f t="shared" si="11"/>
        <v>0</v>
      </c>
      <c r="O71" s="309">
        <f t="shared" si="11"/>
        <v>0</v>
      </c>
      <c r="P71" s="309">
        <f t="shared" si="11"/>
        <v>0</v>
      </c>
      <c r="Q71" s="309">
        <f t="shared" si="11"/>
        <v>0</v>
      </c>
      <c r="R71" s="309">
        <f t="shared" si="11"/>
        <v>0</v>
      </c>
      <c r="S71" s="309">
        <f t="shared" si="11"/>
        <v>0</v>
      </c>
      <c r="T71" s="309">
        <f t="shared" si="11"/>
        <v>0</v>
      </c>
      <c r="U71" s="309">
        <f t="shared" si="11"/>
        <v>0</v>
      </c>
      <c r="V71" s="309">
        <f t="shared" si="11"/>
        <v>0</v>
      </c>
      <c r="W71" s="309">
        <f t="shared" si="11"/>
        <v>0</v>
      </c>
      <c r="X71" s="309">
        <f t="shared" si="11"/>
        <v>0</v>
      </c>
      <c r="Y71" s="309">
        <f t="shared" si="11"/>
        <v>0</v>
      </c>
      <c r="Z71" s="309">
        <f t="shared" si="11"/>
        <v>0</v>
      </c>
      <c r="AA71" s="309">
        <f t="shared" si="11"/>
        <v>0</v>
      </c>
      <c r="AB71" s="309">
        <f t="shared" si="11"/>
        <v>0</v>
      </c>
      <c r="AC71" s="309">
        <f t="shared" si="11"/>
        <v>0</v>
      </c>
      <c r="AD71" s="309">
        <f t="shared" si="11"/>
        <v>0</v>
      </c>
      <c r="AE71" s="309">
        <f t="shared" si="11"/>
        <v>0</v>
      </c>
      <c r="AF71" s="309">
        <f t="shared" si="11"/>
        <v>0</v>
      </c>
      <c r="AG71" s="309">
        <f t="shared" si="11"/>
        <v>0</v>
      </c>
      <c r="AH71" s="309">
        <f t="shared" si="11"/>
        <v>0</v>
      </c>
      <c r="AI71" s="309">
        <f t="shared" si="11"/>
        <v>0</v>
      </c>
      <c r="AJ71" s="309">
        <f t="shared" si="11"/>
        <v>0</v>
      </c>
      <c r="AK71" s="8"/>
    </row>
    <row r="72" spans="2:37" outlineLevel="1" x14ac:dyDescent="0.25">
      <c r="B72" s="8"/>
      <c r="C72" s="120" t="s">
        <v>196</v>
      </c>
      <c r="D72" s="129"/>
      <c r="E72" s="130" t="s">
        <v>100</v>
      </c>
      <c r="F72" s="129"/>
      <c r="G72" s="309">
        <f t="shared" ref="G72:AJ72" si="12">-IF($E$67="cu TVA",(G36+G37)*(1+tva),G36+G37)</f>
        <v>0</v>
      </c>
      <c r="H72" s="309">
        <f t="shared" si="12"/>
        <v>0</v>
      </c>
      <c r="I72" s="309">
        <f t="shared" si="12"/>
        <v>0</v>
      </c>
      <c r="J72" s="309">
        <f t="shared" si="12"/>
        <v>0</v>
      </c>
      <c r="K72" s="309">
        <f t="shared" si="12"/>
        <v>0</v>
      </c>
      <c r="L72" s="309">
        <f t="shared" si="12"/>
        <v>0</v>
      </c>
      <c r="M72" s="309">
        <f t="shared" si="12"/>
        <v>0</v>
      </c>
      <c r="N72" s="309">
        <f t="shared" si="12"/>
        <v>0</v>
      </c>
      <c r="O72" s="309">
        <f t="shared" si="12"/>
        <v>0</v>
      </c>
      <c r="P72" s="309">
        <f t="shared" si="12"/>
        <v>0</v>
      </c>
      <c r="Q72" s="309">
        <f t="shared" si="12"/>
        <v>0</v>
      </c>
      <c r="R72" s="309">
        <f t="shared" si="12"/>
        <v>0</v>
      </c>
      <c r="S72" s="309">
        <f t="shared" si="12"/>
        <v>0</v>
      </c>
      <c r="T72" s="309">
        <f t="shared" si="12"/>
        <v>0</v>
      </c>
      <c r="U72" s="309">
        <f t="shared" si="12"/>
        <v>0</v>
      </c>
      <c r="V72" s="309">
        <f t="shared" si="12"/>
        <v>0</v>
      </c>
      <c r="W72" s="309">
        <f t="shared" si="12"/>
        <v>0</v>
      </c>
      <c r="X72" s="309">
        <f t="shared" si="12"/>
        <v>0</v>
      </c>
      <c r="Y72" s="309">
        <f t="shared" si="12"/>
        <v>0</v>
      </c>
      <c r="Z72" s="309">
        <f t="shared" si="12"/>
        <v>0</v>
      </c>
      <c r="AA72" s="309">
        <f t="shared" si="12"/>
        <v>0</v>
      </c>
      <c r="AB72" s="309">
        <f t="shared" si="12"/>
        <v>0</v>
      </c>
      <c r="AC72" s="309">
        <f t="shared" si="12"/>
        <v>0</v>
      </c>
      <c r="AD72" s="309">
        <f t="shared" si="12"/>
        <v>0</v>
      </c>
      <c r="AE72" s="309">
        <f t="shared" si="12"/>
        <v>0</v>
      </c>
      <c r="AF72" s="309">
        <f t="shared" si="12"/>
        <v>0</v>
      </c>
      <c r="AG72" s="309">
        <f t="shared" si="12"/>
        <v>0</v>
      </c>
      <c r="AH72" s="309">
        <f t="shared" si="12"/>
        <v>0</v>
      </c>
      <c r="AI72" s="309">
        <f t="shared" si="12"/>
        <v>0</v>
      </c>
      <c r="AJ72" s="309">
        <f t="shared" si="12"/>
        <v>0</v>
      </c>
      <c r="AK72" s="8"/>
    </row>
    <row r="73" spans="2:37" outlineLevel="1" x14ac:dyDescent="0.25">
      <c r="B73" s="8"/>
      <c r="C73" s="131" t="s">
        <v>172</v>
      </c>
      <c r="D73" s="129"/>
      <c r="E73" s="130"/>
      <c r="F73" s="129"/>
      <c r="G73" s="305">
        <f>SUM(G68:G72)</f>
        <v>0</v>
      </c>
      <c r="H73" s="305">
        <f t="shared" ref="H73:AJ73" si="13">SUM(H68:H72)</f>
        <v>0</v>
      </c>
      <c r="I73" s="305">
        <f t="shared" si="13"/>
        <v>0</v>
      </c>
      <c r="J73" s="305">
        <f t="shared" si="13"/>
        <v>0</v>
      </c>
      <c r="K73" s="305">
        <f t="shared" si="13"/>
        <v>0</v>
      </c>
      <c r="L73" s="305">
        <f t="shared" si="13"/>
        <v>0</v>
      </c>
      <c r="M73" s="305">
        <f t="shared" si="13"/>
        <v>0</v>
      </c>
      <c r="N73" s="305">
        <f t="shared" si="13"/>
        <v>0</v>
      </c>
      <c r="O73" s="305">
        <f t="shared" si="13"/>
        <v>0</v>
      </c>
      <c r="P73" s="305">
        <f t="shared" si="13"/>
        <v>0</v>
      </c>
      <c r="Q73" s="305">
        <f t="shared" si="13"/>
        <v>0</v>
      </c>
      <c r="R73" s="305">
        <f t="shared" si="13"/>
        <v>0</v>
      </c>
      <c r="S73" s="305">
        <f t="shared" si="13"/>
        <v>0</v>
      </c>
      <c r="T73" s="305">
        <f t="shared" si="13"/>
        <v>0</v>
      </c>
      <c r="U73" s="305">
        <f t="shared" si="13"/>
        <v>0</v>
      </c>
      <c r="V73" s="305">
        <f t="shared" si="13"/>
        <v>0</v>
      </c>
      <c r="W73" s="305">
        <f t="shared" si="13"/>
        <v>0</v>
      </c>
      <c r="X73" s="305">
        <f t="shared" si="13"/>
        <v>0</v>
      </c>
      <c r="Y73" s="305">
        <f t="shared" si="13"/>
        <v>0</v>
      </c>
      <c r="Z73" s="305">
        <f t="shared" si="13"/>
        <v>0</v>
      </c>
      <c r="AA73" s="305">
        <f t="shared" si="13"/>
        <v>0</v>
      </c>
      <c r="AB73" s="305">
        <f t="shared" si="13"/>
        <v>0</v>
      </c>
      <c r="AC73" s="305">
        <f t="shared" si="13"/>
        <v>0</v>
      </c>
      <c r="AD73" s="305">
        <f t="shared" si="13"/>
        <v>0</v>
      </c>
      <c r="AE73" s="305">
        <f t="shared" si="13"/>
        <v>0</v>
      </c>
      <c r="AF73" s="305">
        <f t="shared" si="13"/>
        <v>0</v>
      </c>
      <c r="AG73" s="305">
        <f t="shared" si="13"/>
        <v>0</v>
      </c>
      <c r="AH73" s="305">
        <f t="shared" si="13"/>
        <v>0</v>
      </c>
      <c r="AI73" s="305">
        <f t="shared" si="13"/>
        <v>0</v>
      </c>
      <c r="AJ73" s="305">
        <f t="shared" si="13"/>
        <v>0</v>
      </c>
      <c r="AK73" s="8"/>
    </row>
    <row r="74" spans="2:37" outlineLevel="1" x14ac:dyDescent="0.25">
      <c r="B74" s="8"/>
      <c r="C74" s="132"/>
      <c r="D74" s="129"/>
      <c r="E74" s="130"/>
      <c r="F74" s="129"/>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row>
    <row r="75" spans="2:37" outlineLevel="1" x14ac:dyDescent="0.25">
      <c r="B75" s="8"/>
      <c r="C75" s="128" t="s">
        <v>170</v>
      </c>
      <c r="D75" s="129"/>
      <c r="E75" s="130"/>
      <c r="F75" s="129"/>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row>
    <row r="76" spans="2:37" outlineLevel="1" x14ac:dyDescent="0.25">
      <c r="B76" s="8"/>
      <c r="C76" s="120" t="s">
        <v>173</v>
      </c>
      <c r="D76" s="129"/>
      <c r="E76" s="130" t="s">
        <v>99</v>
      </c>
      <c r="F76" s="129"/>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8"/>
    </row>
    <row r="77" spans="2:37" outlineLevel="1" x14ac:dyDescent="0.25">
      <c r="B77" s="8"/>
      <c r="C77" s="120" t="s">
        <v>174</v>
      </c>
      <c r="D77" s="129"/>
      <c r="E77" s="130" t="s">
        <v>99</v>
      </c>
      <c r="F77" s="129"/>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8"/>
    </row>
    <row r="78" spans="2:37" outlineLevel="1" x14ac:dyDescent="0.25">
      <c r="B78" s="8"/>
      <c r="C78" s="120" t="s">
        <v>386</v>
      </c>
      <c r="D78" s="129"/>
      <c r="E78" s="130" t="s">
        <v>99</v>
      </c>
      <c r="F78" s="129"/>
      <c r="G78" s="301">
        <f>IF(G12="Implementare",IF(ISERROR('2-Buget cerere'!$F$162*'2-Buget cerere'!T153),0,'2-Buget cerere'!$F$162*'2-Buget cerere'!T153),0)</f>
        <v>0</v>
      </c>
      <c r="H78" s="301">
        <f>IF(H12="Implementare",IF(ISERROR('2-Buget cerere'!$F$162*'2-Buget cerere'!U153),0,'2-Buget cerere'!$F$162*'2-Buget cerere'!U153),0)</f>
        <v>0</v>
      </c>
      <c r="I78" s="301">
        <f>IF(I12="Implementare",IF(ISERROR('2-Buget cerere'!$F$162*'2-Buget cerere'!V153),0,'2-Buget cerere'!$F$162*'2-Buget cerere'!V153),0)</f>
        <v>0</v>
      </c>
      <c r="J78" s="301">
        <f>IF(J12="Implementare",IF(ISERROR('2-Buget cerere'!$F$162*'2-Buget cerere'!W153),0,'2-Buget cerere'!$F$162*'2-Buget cerere'!W153),0)</f>
        <v>0</v>
      </c>
      <c r="K78" s="301">
        <f>IF(K12="Implementare",IF(ISERROR('2-Buget cerere'!$F$162*'2-Buget cerere'!X153),0,'2-Buget cerere'!$F$162*'2-Buget cerere'!X153),0)</f>
        <v>0</v>
      </c>
      <c r="L78" s="301">
        <f>IF(L12="Implementare",IF(ISERROR('2-Buget cerere'!$F$162*'2-Buget cerere'!Y153),0,'2-Buget cerere'!$F$162*'2-Buget cerere'!Y153),0)</f>
        <v>0</v>
      </c>
      <c r="M78" s="301">
        <f>IF(M12="Implementare",IF(ISERROR('2-Buget cerere'!$F$162*'2-Buget cerere'!Z153),0,'2-Buget cerere'!$F$162*'2-Buget cerere'!Z153),0)</f>
        <v>0</v>
      </c>
      <c r="N78" s="301">
        <f>IF(N12="Implementare",IF(ISERROR('2-Buget cerere'!$F$162*'2-Buget cerere'!AA153),0,'2-Buget cerere'!$F$162*'2-Buget cerere'!AA153),0)</f>
        <v>0</v>
      </c>
      <c r="O78" s="301">
        <f>IF(O12="Implementare",IF(ISERROR('2-Buget cerere'!$F$162*'2-Buget cerere'!AB153),0,'2-Buget cerere'!$F$162*'2-Buget cerere'!AB153),0)</f>
        <v>0</v>
      </c>
      <c r="P78" s="301">
        <f>IF(P12="Implementare",IF(ISERROR('2-Buget cerere'!$F$162*'2-Buget cerere'!AC153),0,'2-Buget cerere'!$F$162*'2-Buget cerere'!AC153),0)</f>
        <v>0</v>
      </c>
      <c r="Q78" s="301">
        <f>IF(Q12="Implementare",IF(ISERROR('2-Buget cerere'!$F$162*'2-Buget cerere'!AD153),0,'2-Buget cerere'!$F$162*'2-Buget cerere'!AD153),0)</f>
        <v>0</v>
      </c>
      <c r="R78" s="301">
        <f>IF(R12="Implementare",IF(ISERROR('2-Buget cerere'!$F$162*'2-Buget cerere'!AE153),0,'2-Buget cerere'!$F$162*'2-Buget cerere'!AE153),0)</f>
        <v>0</v>
      </c>
      <c r="S78" s="301">
        <f>IF(S12="Implementare",IF(ISERROR('2-Buget cerere'!$F$162*'2-Buget cerere'!AF153),0,'2-Buget cerere'!$F$162*'2-Buget cerere'!AF153),0)</f>
        <v>0</v>
      </c>
      <c r="T78" s="301">
        <f>IF(T12="Implementare",IF(ISERROR('2-Buget cerere'!$F$162*'2-Buget cerere'!AG153),0,'2-Buget cerere'!$F$162*'2-Buget cerere'!AG153),0)</f>
        <v>0</v>
      </c>
      <c r="U78" s="301">
        <f>IF(U12="Implementare",IF(ISERROR('2-Buget cerere'!$F$162*'2-Buget cerere'!AH153),0,'2-Buget cerere'!$F$162*'2-Buget cerere'!AH153),0)</f>
        <v>0</v>
      </c>
      <c r="V78" s="301">
        <f>IF(V12="Implementare",IF(ISERROR('2-Buget cerere'!$F$162*'2-Buget cerere'!AI153),0,'2-Buget cerere'!$F$162*'2-Buget cerere'!AI153),0)</f>
        <v>0</v>
      </c>
      <c r="W78" s="301">
        <f>IF(W12="Implementare",IF(ISERROR('2-Buget cerere'!$F$162*'2-Buget cerere'!AJ153),0,'2-Buget cerere'!$F$162*'2-Buget cerere'!AJ153),0)</f>
        <v>0</v>
      </c>
      <c r="X78" s="301">
        <f>IF(X12="Implementare",IF(ISERROR('2-Buget cerere'!$F$162*'2-Buget cerere'!AK153),0,'2-Buget cerere'!$F$162*'2-Buget cerere'!AK153),0)</f>
        <v>0</v>
      </c>
      <c r="Y78" s="301">
        <f>IF(Y12="Implementare",IF(ISERROR('2-Buget cerere'!$F$162*'2-Buget cerere'!AL153),0,'2-Buget cerere'!$F$162*'2-Buget cerere'!AL153),0)</f>
        <v>0</v>
      </c>
      <c r="Z78" s="301">
        <f>IF(Z12="Implementare",IF(ISERROR('2-Buget cerere'!$F$162*'2-Buget cerere'!AM153),0,'2-Buget cerere'!$F$162*'2-Buget cerere'!AM153),0)</f>
        <v>0</v>
      </c>
      <c r="AA78" s="301">
        <f>IF(AA12="Implementare",IF(ISERROR('2-Buget cerere'!$F$162*'2-Buget cerere'!AN153),0,'2-Buget cerere'!$F$162*'2-Buget cerere'!AN153),0)</f>
        <v>0</v>
      </c>
      <c r="AB78" s="301">
        <f>IF(AB12="Implementare",IF(ISERROR('2-Buget cerere'!$F$162*'2-Buget cerere'!AO153),0,'2-Buget cerere'!$F$162*'2-Buget cerere'!AO153),0)</f>
        <v>0</v>
      </c>
      <c r="AC78" s="301">
        <f>IF(AC12="Implementare",IF(ISERROR('2-Buget cerere'!$F$162*'2-Buget cerere'!AP153),0,'2-Buget cerere'!$F$162*'2-Buget cerere'!AP153),0)</f>
        <v>0</v>
      </c>
      <c r="AD78" s="301">
        <f>IF(AD12="Implementare",IF(ISERROR('2-Buget cerere'!$F$162*'2-Buget cerere'!AQ153),0,'2-Buget cerere'!$F$162*'2-Buget cerere'!AQ153),0)</f>
        <v>0</v>
      </c>
      <c r="AE78" s="301">
        <f>IF(AE12="Implementare",IF(ISERROR('2-Buget cerere'!$F$162*'2-Buget cerere'!AR153),0,'2-Buget cerere'!$F$162*'2-Buget cerere'!AR153),0)</f>
        <v>0</v>
      </c>
      <c r="AF78" s="301">
        <f>IF(AF12="Implementare",IF(ISERROR('2-Buget cerere'!$F$162*'2-Buget cerere'!AS153),0,'2-Buget cerere'!$F$162*'2-Buget cerere'!AS153),0)</f>
        <v>0</v>
      </c>
      <c r="AG78" s="301">
        <f>IF(AG12="Implementare",IF(ISERROR('2-Buget cerere'!$F$162*'2-Buget cerere'!AT153),0,'2-Buget cerere'!$F$162*'2-Buget cerere'!AT153),0)</f>
        <v>0</v>
      </c>
      <c r="AH78" s="301">
        <f>IF(AH12="Implementare",IF(ISERROR('2-Buget cerere'!$F$162*'2-Buget cerere'!AU153),0,'2-Buget cerere'!$F$162*'2-Buget cerere'!AU153),0)</f>
        <v>0</v>
      </c>
      <c r="AI78" s="301">
        <f>IF(AI12="Implementare",IF(ISERROR('2-Buget cerere'!$F$162*'2-Buget cerere'!AV153),0,'2-Buget cerere'!$F$162*'2-Buget cerere'!AV153),0)</f>
        <v>0</v>
      </c>
      <c r="AJ78" s="301">
        <f>IF(AJ12="Implementare",IF(ISERROR('2-Buget cerere'!$F$162*'2-Buget cerere'!AW153),0,'2-Buget cerere'!$F$162*'2-Buget cerere'!AW153),0)</f>
        <v>0</v>
      </c>
      <c r="AK78" s="8"/>
    </row>
    <row r="79" spans="2:37" outlineLevel="1" x14ac:dyDescent="0.25">
      <c r="B79" s="8"/>
      <c r="C79" s="120" t="s">
        <v>175</v>
      </c>
      <c r="D79" s="129"/>
      <c r="E79" s="130" t="s">
        <v>100</v>
      </c>
      <c r="F79" s="129"/>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8"/>
    </row>
    <row r="80" spans="2:37" outlineLevel="1" x14ac:dyDescent="0.25">
      <c r="B80" s="8"/>
      <c r="C80" s="120" t="s">
        <v>176</v>
      </c>
      <c r="D80" s="129"/>
      <c r="E80" s="130" t="s">
        <v>100</v>
      </c>
      <c r="F80" s="129"/>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8"/>
    </row>
    <row r="81" spans="2:37" outlineLevel="1" x14ac:dyDescent="0.25">
      <c r="B81" s="8"/>
      <c r="C81" s="120" t="s">
        <v>177</v>
      </c>
      <c r="D81" s="129"/>
      <c r="E81" s="130" t="s">
        <v>100</v>
      </c>
      <c r="F81" s="129"/>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8"/>
    </row>
    <row r="82" spans="2:37" outlineLevel="1" x14ac:dyDescent="0.25">
      <c r="B82" s="8"/>
      <c r="C82" s="131" t="s">
        <v>178</v>
      </c>
      <c r="D82" s="129"/>
      <c r="E82" s="130"/>
      <c r="F82" s="129"/>
      <c r="G82" s="305">
        <f>SUM(G76:G81)</f>
        <v>0</v>
      </c>
      <c r="H82" s="305">
        <f t="shared" ref="H82:AJ82" si="14">SUM(H76:H81)</f>
        <v>0</v>
      </c>
      <c r="I82" s="305">
        <f t="shared" si="14"/>
        <v>0</v>
      </c>
      <c r="J82" s="305">
        <f t="shared" si="14"/>
        <v>0</v>
      </c>
      <c r="K82" s="305">
        <f t="shared" si="14"/>
        <v>0</v>
      </c>
      <c r="L82" s="305">
        <f t="shared" si="14"/>
        <v>0</v>
      </c>
      <c r="M82" s="305">
        <f t="shared" si="14"/>
        <v>0</v>
      </c>
      <c r="N82" s="305">
        <f t="shared" si="14"/>
        <v>0</v>
      </c>
      <c r="O82" s="305">
        <f t="shared" si="14"/>
        <v>0</v>
      </c>
      <c r="P82" s="305">
        <f t="shared" si="14"/>
        <v>0</v>
      </c>
      <c r="Q82" s="305">
        <f t="shared" si="14"/>
        <v>0</v>
      </c>
      <c r="R82" s="305">
        <f t="shared" si="14"/>
        <v>0</v>
      </c>
      <c r="S82" s="305">
        <f t="shared" si="14"/>
        <v>0</v>
      </c>
      <c r="T82" s="305">
        <f t="shared" si="14"/>
        <v>0</v>
      </c>
      <c r="U82" s="305">
        <f t="shared" si="14"/>
        <v>0</v>
      </c>
      <c r="V82" s="305">
        <f t="shared" si="14"/>
        <v>0</v>
      </c>
      <c r="W82" s="305">
        <f t="shared" si="14"/>
        <v>0</v>
      </c>
      <c r="X82" s="305">
        <f t="shared" si="14"/>
        <v>0</v>
      </c>
      <c r="Y82" s="305">
        <f t="shared" si="14"/>
        <v>0</v>
      </c>
      <c r="Z82" s="305">
        <f t="shared" si="14"/>
        <v>0</v>
      </c>
      <c r="AA82" s="305">
        <f t="shared" si="14"/>
        <v>0</v>
      </c>
      <c r="AB82" s="305">
        <f t="shared" si="14"/>
        <v>0</v>
      </c>
      <c r="AC82" s="305">
        <f t="shared" si="14"/>
        <v>0</v>
      </c>
      <c r="AD82" s="305">
        <f t="shared" si="14"/>
        <v>0</v>
      </c>
      <c r="AE82" s="305">
        <f t="shared" si="14"/>
        <v>0</v>
      </c>
      <c r="AF82" s="305">
        <f t="shared" si="14"/>
        <v>0</v>
      </c>
      <c r="AG82" s="305">
        <f t="shared" si="14"/>
        <v>0</v>
      </c>
      <c r="AH82" s="305">
        <f t="shared" si="14"/>
        <v>0</v>
      </c>
      <c r="AI82" s="305">
        <f t="shared" si="14"/>
        <v>0</v>
      </c>
      <c r="AJ82" s="305">
        <f t="shared" si="14"/>
        <v>0</v>
      </c>
      <c r="AK82" s="8"/>
    </row>
    <row r="83" spans="2:37" outlineLevel="1" x14ac:dyDescent="0.25">
      <c r="B83" s="8"/>
      <c r="C83" s="132"/>
      <c r="D83" s="129"/>
      <c r="E83" s="130"/>
      <c r="F83" s="129"/>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row>
    <row r="84" spans="2:37" outlineLevel="1" x14ac:dyDescent="0.25">
      <c r="B84" s="8"/>
      <c r="C84" s="128" t="s">
        <v>171</v>
      </c>
      <c r="D84" s="129"/>
      <c r="E84" s="310" t="str">
        <f>CONCATENATE(IF('1-Inputuri'!E22="DA","cu","fara")," ","TVA")</f>
        <v>cu TVA</v>
      </c>
      <c r="F84" s="129"/>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row>
    <row r="85" spans="2:37" outlineLevel="1" x14ac:dyDescent="0.25">
      <c r="B85" s="8"/>
      <c r="C85" s="120" t="s">
        <v>180</v>
      </c>
      <c r="D85" s="129"/>
      <c r="E85" s="130" t="s">
        <v>100</v>
      </c>
      <c r="F85" s="129"/>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8"/>
    </row>
    <row r="86" spans="2:37" outlineLevel="1" x14ac:dyDescent="0.25">
      <c r="B86" s="8"/>
      <c r="C86" s="120" t="s">
        <v>179</v>
      </c>
      <c r="D86" s="129"/>
      <c r="E86" s="130" t="s">
        <v>99</v>
      </c>
      <c r="F86" s="129"/>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8"/>
    </row>
    <row r="87" spans="2:37" outlineLevel="1" x14ac:dyDescent="0.25">
      <c r="B87" s="8"/>
      <c r="C87" s="131" t="s">
        <v>181</v>
      </c>
      <c r="D87" s="8"/>
      <c r="E87" s="9"/>
      <c r="F87" s="8"/>
      <c r="G87" s="305">
        <f>SUM(G85:G86)</f>
        <v>0</v>
      </c>
      <c r="H87" s="305">
        <f t="shared" ref="H87" si="15">SUM(H85:H86)</f>
        <v>0</v>
      </c>
      <c r="I87" s="305">
        <f t="shared" ref="I87" si="16">SUM(I85:I86)</f>
        <v>0</v>
      </c>
      <c r="J87" s="305">
        <f t="shared" ref="J87" si="17">SUM(J85:J86)</f>
        <v>0</v>
      </c>
      <c r="K87" s="305">
        <f t="shared" ref="K87" si="18">SUM(K85:K86)</f>
        <v>0</v>
      </c>
      <c r="L87" s="305">
        <f t="shared" ref="L87" si="19">SUM(L85:L86)</f>
        <v>0</v>
      </c>
      <c r="M87" s="305">
        <f t="shared" ref="M87" si="20">SUM(M85:M86)</f>
        <v>0</v>
      </c>
      <c r="N87" s="305">
        <f t="shared" ref="N87" si="21">SUM(N85:N86)</f>
        <v>0</v>
      </c>
      <c r="O87" s="305">
        <f t="shared" ref="O87" si="22">SUM(O85:O86)</f>
        <v>0</v>
      </c>
      <c r="P87" s="305">
        <f t="shared" ref="P87" si="23">SUM(P85:P86)</f>
        <v>0</v>
      </c>
      <c r="Q87" s="305">
        <f t="shared" ref="Q87" si="24">SUM(Q85:Q86)</f>
        <v>0</v>
      </c>
      <c r="R87" s="305">
        <f t="shared" ref="R87" si="25">SUM(R85:R86)</f>
        <v>0</v>
      </c>
      <c r="S87" s="305">
        <f t="shared" ref="S87" si="26">SUM(S85:S86)</f>
        <v>0</v>
      </c>
      <c r="T87" s="305">
        <f t="shared" ref="T87" si="27">SUM(T85:T86)</f>
        <v>0</v>
      </c>
      <c r="U87" s="305">
        <f t="shared" ref="U87" si="28">SUM(U85:U86)</f>
        <v>0</v>
      </c>
      <c r="V87" s="305">
        <f t="shared" ref="V87" si="29">SUM(V85:V86)</f>
        <v>0</v>
      </c>
      <c r="W87" s="305">
        <f t="shared" ref="W87" si="30">SUM(W85:W86)</f>
        <v>0</v>
      </c>
      <c r="X87" s="305">
        <f t="shared" ref="X87" si="31">SUM(X85:X86)</f>
        <v>0</v>
      </c>
      <c r="Y87" s="305">
        <f t="shared" ref="Y87" si="32">SUM(Y85:Y86)</f>
        <v>0</v>
      </c>
      <c r="Z87" s="305">
        <f t="shared" ref="Z87" si="33">SUM(Z85:Z86)</f>
        <v>0</v>
      </c>
      <c r="AA87" s="305">
        <f t="shared" ref="AA87" si="34">SUM(AA85:AA86)</f>
        <v>0</v>
      </c>
      <c r="AB87" s="305">
        <f t="shared" ref="AB87" si="35">SUM(AB85:AB86)</f>
        <v>0</v>
      </c>
      <c r="AC87" s="305">
        <f t="shared" ref="AC87" si="36">SUM(AC85:AC86)</f>
        <v>0</v>
      </c>
      <c r="AD87" s="305">
        <f t="shared" ref="AD87" si="37">SUM(AD85:AD86)</f>
        <v>0</v>
      </c>
      <c r="AE87" s="305">
        <f t="shared" ref="AE87" si="38">SUM(AE85:AE86)</f>
        <v>0</v>
      </c>
      <c r="AF87" s="305">
        <f t="shared" ref="AF87" si="39">SUM(AF85:AF86)</f>
        <v>0</v>
      </c>
      <c r="AG87" s="305">
        <f t="shared" ref="AG87" si="40">SUM(AG85:AG86)</f>
        <v>0</v>
      </c>
      <c r="AH87" s="305">
        <f t="shared" ref="AH87" si="41">SUM(AH85:AH86)</f>
        <v>0</v>
      </c>
      <c r="AI87" s="305">
        <f t="shared" ref="AI87" si="42">SUM(AI85:AI86)</f>
        <v>0</v>
      </c>
      <c r="AJ87" s="305">
        <f t="shared" ref="AJ87" si="43">SUM(AJ85:AJ86)</f>
        <v>0</v>
      </c>
      <c r="AK87" s="8"/>
    </row>
    <row r="88" spans="2:37" outlineLevel="1" x14ac:dyDescent="0.25">
      <c r="B88" s="8"/>
      <c r="C88" s="33"/>
      <c r="D88" s="8"/>
      <c r="E88" s="9"/>
      <c r="F88" s="8"/>
      <c r="G88" s="73"/>
      <c r="H88" s="73"/>
      <c r="I88" s="73"/>
      <c r="J88" s="73"/>
      <c r="K88" s="73"/>
      <c r="L88" s="73"/>
      <c r="M88" s="73"/>
      <c r="N88" s="73"/>
      <c r="O88" s="73"/>
      <c r="P88" s="73"/>
      <c r="Q88" s="73"/>
      <c r="R88" s="73"/>
      <c r="S88" s="73"/>
      <c r="T88" s="73"/>
      <c r="U88" s="73"/>
      <c r="V88" s="73"/>
      <c r="W88" s="73"/>
      <c r="X88" s="73"/>
      <c r="Y88" s="73"/>
      <c r="Z88" s="73"/>
      <c r="AA88" s="73"/>
      <c r="AB88" s="73"/>
      <c r="AC88" s="73"/>
      <c r="AD88" s="73"/>
      <c r="AE88" s="73"/>
      <c r="AF88" s="73"/>
      <c r="AG88" s="73"/>
      <c r="AH88" s="73"/>
      <c r="AI88" s="73"/>
      <c r="AJ88" s="73"/>
      <c r="AK88" s="8"/>
    </row>
    <row r="89" spans="2:37" ht="29.4" customHeight="1" outlineLevel="1" x14ac:dyDescent="0.25">
      <c r="B89" s="8"/>
      <c r="C89" s="131" t="s">
        <v>182</v>
      </c>
      <c r="D89" s="134"/>
      <c r="E89" s="9"/>
      <c r="F89" s="8"/>
      <c r="G89" s="298">
        <f>G73+G82+G87</f>
        <v>0</v>
      </c>
      <c r="H89" s="298">
        <f t="shared" ref="H89:AJ89" si="44">H73+H82+H87</f>
        <v>0</v>
      </c>
      <c r="I89" s="298">
        <f t="shared" si="44"/>
        <v>0</v>
      </c>
      <c r="J89" s="298">
        <f t="shared" si="44"/>
        <v>0</v>
      </c>
      <c r="K89" s="298">
        <f t="shared" si="44"/>
        <v>0</v>
      </c>
      <c r="L89" s="298">
        <f t="shared" si="44"/>
        <v>0</v>
      </c>
      <c r="M89" s="298">
        <f t="shared" si="44"/>
        <v>0</v>
      </c>
      <c r="N89" s="298">
        <f t="shared" si="44"/>
        <v>0</v>
      </c>
      <c r="O89" s="298">
        <f t="shared" si="44"/>
        <v>0</v>
      </c>
      <c r="P89" s="298">
        <f t="shared" si="44"/>
        <v>0</v>
      </c>
      <c r="Q89" s="298">
        <f t="shared" si="44"/>
        <v>0</v>
      </c>
      <c r="R89" s="298">
        <f t="shared" si="44"/>
        <v>0</v>
      </c>
      <c r="S89" s="298">
        <f t="shared" si="44"/>
        <v>0</v>
      </c>
      <c r="T89" s="298">
        <f t="shared" si="44"/>
        <v>0</v>
      </c>
      <c r="U89" s="298">
        <f t="shared" si="44"/>
        <v>0</v>
      </c>
      <c r="V89" s="298">
        <f t="shared" si="44"/>
        <v>0</v>
      </c>
      <c r="W89" s="298">
        <f t="shared" si="44"/>
        <v>0</v>
      </c>
      <c r="X89" s="298">
        <f t="shared" si="44"/>
        <v>0</v>
      </c>
      <c r="Y89" s="298">
        <f t="shared" si="44"/>
        <v>0</v>
      </c>
      <c r="Z89" s="298">
        <f t="shared" si="44"/>
        <v>0</v>
      </c>
      <c r="AA89" s="298">
        <f t="shared" si="44"/>
        <v>0</v>
      </c>
      <c r="AB89" s="298">
        <f t="shared" si="44"/>
        <v>0</v>
      </c>
      <c r="AC89" s="298">
        <f t="shared" si="44"/>
        <v>0</v>
      </c>
      <c r="AD89" s="298">
        <f t="shared" si="44"/>
        <v>0</v>
      </c>
      <c r="AE89" s="298">
        <f t="shared" si="44"/>
        <v>0</v>
      </c>
      <c r="AF89" s="298">
        <f t="shared" si="44"/>
        <v>0</v>
      </c>
      <c r="AG89" s="298">
        <f t="shared" si="44"/>
        <v>0</v>
      </c>
      <c r="AH89" s="298">
        <f t="shared" si="44"/>
        <v>0</v>
      </c>
      <c r="AI89" s="298">
        <f t="shared" si="44"/>
        <v>0</v>
      </c>
      <c r="AJ89" s="298">
        <f t="shared" si="44"/>
        <v>0</v>
      </c>
      <c r="AK89" s="8"/>
    </row>
    <row r="90" spans="2:37" outlineLevel="1" x14ac:dyDescent="0.25">
      <c r="B90" s="8"/>
      <c r="C90" s="33"/>
      <c r="D90" s="8"/>
      <c r="E90" s="9"/>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row>
    <row r="91" spans="2:37" outlineLevel="1" x14ac:dyDescent="0.25">
      <c r="B91" s="8"/>
      <c r="C91" s="52" t="s">
        <v>183</v>
      </c>
      <c r="D91" s="8"/>
      <c r="E91" s="130" t="s">
        <v>101</v>
      </c>
      <c r="F91" s="8"/>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8"/>
    </row>
    <row r="92" spans="2:37" outlineLevel="1" x14ac:dyDescent="0.25">
      <c r="B92" s="8"/>
      <c r="C92" s="52" t="s">
        <v>184</v>
      </c>
      <c r="D92" s="8"/>
      <c r="E92" s="130" t="s">
        <v>100</v>
      </c>
      <c r="F92" s="8"/>
      <c r="G92" s="63"/>
      <c r="H92" s="63"/>
      <c r="I92" s="63"/>
      <c r="J92" s="63"/>
      <c r="K92" s="63"/>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8"/>
    </row>
    <row r="93" spans="2:37" outlineLevel="1" x14ac:dyDescent="0.25">
      <c r="B93" s="8"/>
      <c r="C93" s="33"/>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row>
    <row r="94" spans="2:37" outlineLevel="1" x14ac:dyDescent="0.25">
      <c r="B94" s="8"/>
      <c r="C94" s="59" t="s">
        <v>185</v>
      </c>
      <c r="D94" s="8"/>
      <c r="E94" s="9"/>
      <c r="F94" s="8"/>
      <c r="G94" s="298">
        <f>G89+G91+G92</f>
        <v>0</v>
      </c>
      <c r="H94" s="298">
        <f t="shared" ref="H94:AJ94" si="45">H89+H91+H92</f>
        <v>0</v>
      </c>
      <c r="I94" s="298">
        <f t="shared" si="45"/>
        <v>0</v>
      </c>
      <c r="J94" s="298">
        <f t="shared" si="45"/>
        <v>0</v>
      </c>
      <c r="K94" s="298">
        <f t="shared" si="45"/>
        <v>0</v>
      </c>
      <c r="L94" s="298">
        <f t="shared" si="45"/>
        <v>0</v>
      </c>
      <c r="M94" s="298">
        <f t="shared" si="45"/>
        <v>0</v>
      </c>
      <c r="N94" s="298">
        <f t="shared" si="45"/>
        <v>0</v>
      </c>
      <c r="O94" s="298">
        <f t="shared" si="45"/>
        <v>0</v>
      </c>
      <c r="P94" s="298">
        <f t="shared" si="45"/>
        <v>0</v>
      </c>
      <c r="Q94" s="298">
        <f t="shared" si="45"/>
        <v>0</v>
      </c>
      <c r="R94" s="298">
        <f t="shared" si="45"/>
        <v>0</v>
      </c>
      <c r="S94" s="298">
        <f t="shared" si="45"/>
        <v>0</v>
      </c>
      <c r="T94" s="298">
        <f t="shared" si="45"/>
        <v>0</v>
      </c>
      <c r="U94" s="298">
        <f t="shared" si="45"/>
        <v>0</v>
      </c>
      <c r="V94" s="298">
        <f t="shared" si="45"/>
        <v>0</v>
      </c>
      <c r="W94" s="298">
        <f t="shared" si="45"/>
        <v>0</v>
      </c>
      <c r="X94" s="298">
        <f t="shared" si="45"/>
        <v>0</v>
      </c>
      <c r="Y94" s="298">
        <f t="shared" si="45"/>
        <v>0</v>
      </c>
      <c r="Z94" s="298">
        <f t="shared" si="45"/>
        <v>0</v>
      </c>
      <c r="AA94" s="298">
        <f t="shared" si="45"/>
        <v>0</v>
      </c>
      <c r="AB94" s="298">
        <f t="shared" si="45"/>
        <v>0</v>
      </c>
      <c r="AC94" s="298">
        <f t="shared" si="45"/>
        <v>0</v>
      </c>
      <c r="AD94" s="298">
        <f t="shared" si="45"/>
        <v>0</v>
      </c>
      <c r="AE94" s="298">
        <f t="shared" si="45"/>
        <v>0</v>
      </c>
      <c r="AF94" s="298">
        <f t="shared" si="45"/>
        <v>0</v>
      </c>
      <c r="AG94" s="298">
        <f t="shared" si="45"/>
        <v>0</v>
      </c>
      <c r="AH94" s="298">
        <f t="shared" si="45"/>
        <v>0</v>
      </c>
      <c r="AI94" s="298">
        <f t="shared" si="45"/>
        <v>0</v>
      </c>
      <c r="AJ94" s="298">
        <f t="shared" si="45"/>
        <v>0</v>
      </c>
      <c r="AK94" s="8"/>
    </row>
    <row r="95" spans="2:37" outlineLevel="1" x14ac:dyDescent="0.25">
      <c r="B95" s="8"/>
      <c r="C95" s="59" t="s">
        <v>186</v>
      </c>
      <c r="D95" s="8"/>
      <c r="E95" s="57"/>
      <c r="F95" s="8"/>
      <c r="G95" s="298">
        <f>IF(G8&lt;='1-Inputuri'!$I$122,E95+G94,0)</f>
        <v>0</v>
      </c>
      <c r="H95" s="298">
        <f>IF(H8&lt;='1-Inputuri'!$I$122,G95+H94,0)</f>
        <v>0</v>
      </c>
      <c r="I95" s="298">
        <f>IF(I8&lt;='1-Inputuri'!$I$122,H95+I94,0)</f>
        <v>0</v>
      </c>
      <c r="J95" s="298">
        <f>IF(J8&lt;='1-Inputuri'!$I$122,I95+J94,0)</f>
        <v>0</v>
      </c>
      <c r="K95" s="298">
        <f>IF(K8&lt;='1-Inputuri'!$I$122,J95+K94,0)</f>
        <v>0</v>
      </c>
      <c r="L95" s="298">
        <f>IF(L8&lt;='1-Inputuri'!$I$122,K95+L94,0)</f>
        <v>0</v>
      </c>
      <c r="M95" s="298">
        <f>IF(M8&lt;='1-Inputuri'!$I$122,L95+M94,0)</f>
        <v>0</v>
      </c>
      <c r="N95" s="298">
        <f>IF(N8&lt;='1-Inputuri'!$I$122,M95+N94,0)</f>
        <v>0</v>
      </c>
      <c r="O95" s="298">
        <f>IF(O8&lt;='1-Inputuri'!$I$122,N95+O94,0)</f>
        <v>0</v>
      </c>
      <c r="P95" s="298">
        <f>IF(P8&lt;='1-Inputuri'!$I$122,O95+P94,0)</f>
        <v>0</v>
      </c>
      <c r="Q95" s="298">
        <f>IF(Q8&lt;='1-Inputuri'!$I$122,P95+Q94,0)</f>
        <v>0</v>
      </c>
      <c r="R95" s="298">
        <f>IF(R8&lt;='1-Inputuri'!$I$122,Q95+R94,0)</f>
        <v>0</v>
      </c>
      <c r="S95" s="298">
        <f>IF(S8&lt;='1-Inputuri'!$I$122,R95+S94,0)</f>
        <v>0</v>
      </c>
      <c r="T95" s="298">
        <f>IF(T8&lt;='1-Inputuri'!$I$122,S95+T94,0)</f>
        <v>0</v>
      </c>
      <c r="U95" s="298">
        <f>IF(U8&lt;='1-Inputuri'!$I$122,T95+U94,0)</f>
        <v>0</v>
      </c>
      <c r="V95" s="298">
        <f>IF(V8&lt;='1-Inputuri'!$I$122,U95+V94,0)</f>
        <v>0</v>
      </c>
      <c r="W95" s="298">
        <f>IF(W8&lt;='1-Inputuri'!$I$122,V95+W94,0)</f>
        <v>0</v>
      </c>
      <c r="X95" s="298">
        <f>IF(X8&lt;='1-Inputuri'!$I$122,W95+X94,0)</f>
        <v>0</v>
      </c>
      <c r="Y95" s="298">
        <f>IF(Y8&lt;='1-Inputuri'!$I$122,X95+Y94,0)</f>
        <v>0</v>
      </c>
      <c r="Z95" s="298">
        <f>IF(Z8&lt;='1-Inputuri'!$I$122,Y95+Z94,0)</f>
        <v>0</v>
      </c>
      <c r="AA95" s="298">
        <f>IF(AA8&lt;='1-Inputuri'!$I$122,Z95+AA94,0)</f>
        <v>0</v>
      </c>
      <c r="AB95" s="298">
        <f>IF(AB8&lt;='1-Inputuri'!$I$122,AA95+AB94,0)</f>
        <v>0</v>
      </c>
      <c r="AC95" s="298">
        <f>IF(AC8&lt;='1-Inputuri'!$I$122,AB95+AC94,0)</f>
        <v>0</v>
      </c>
      <c r="AD95" s="298">
        <f>IF(AD8&lt;='1-Inputuri'!$I$122,AC95+AD94,0)</f>
        <v>0</v>
      </c>
      <c r="AE95" s="298">
        <f>IF(AE8&lt;='1-Inputuri'!$I$122,AD95+AE94,0)</f>
        <v>0</v>
      </c>
      <c r="AF95" s="298">
        <f>IF(AF8&lt;='1-Inputuri'!$I$122,AE95+AF94,0)</f>
        <v>0</v>
      </c>
      <c r="AG95" s="298">
        <f>IF(AG8&lt;='1-Inputuri'!$I$122,AF95+AG94,0)</f>
        <v>0</v>
      </c>
      <c r="AH95" s="298">
        <f>IF(AH8&lt;='1-Inputuri'!$I$122,AG95+AH94,0)</f>
        <v>0</v>
      </c>
      <c r="AI95" s="298">
        <f>IF(AI8&lt;='1-Inputuri'!$I$122,AH95+AI94,0)</f>
        <v>0</v>
      </c>
      <c r="AJ95" s="298">
        <f>IF(AJ8&lt;='1-Inputuri'!$I$122,AI95+AJ94,0)</f>
        <v>0</v>
      </c>
      <c r="AK95" s="8"/>
    </row>
    <row r="96" spans="2:37" x14ac:dyDescent="0.25">
      <c r="B96" s="8"/>
      <c r="C96" s="33"/>
      <c r="D96" s="8"/>
      <c r="E96" s="9"/>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row>
    <row r="97" s="10" customFormat="1" x14ac:dyDescent="0.25"/>
    <row r="98" s="10" customFormat="1" x14ac:dyDescent="0.25"/>
    <row r="99" s="10" customFormat="1" x14ac:dyDescent="0.25"/>
    <row r="100" s="10" customFormat="1" x14ac:dyDescent="0.25"/>
    <row r="101" s="10" customFormat="1" x14ac:dyDescent="0.25"/>
    <row r="102" s="10" customFormat="1" x14ac:dyDescent="0.25"/>
    <row r="103" s="10" customFormat="1" x14ac:dyDescent="0.25"/>
    <row r="104" s="10" customFormat="1" x14ac:dyDescent="0.25"/>
    <row r="105" s="10" customFormat="1" x14ac:dyDescent="0.25"/>
    <row r="106" s="10" customFormat="1" x14ac:dyDescent="0.25"/>
    <row r="107" s="10" customFormat="1" x14ac:dyDescent="0.25"/>
    <row r="108" s="10" customFormat="1" x14ac:dyDescent="0.25"/>
    <row r="109" s="10" customFormat="1" x14ac:dyDescent="0.25"/>
    <row r="110" s="10" customFormat="1" x14ac:dyDescent="0.25"/>
    <row r="111" s="10" customFormat="1" x14ac:dyDescent="0.25"/>
    <row r="112" s="10" customFormat="1" x14ac:dyDescent="0.25"/>
    <row r="113" s="10" customFormat="1" x14ac:dyDescent="0.25"/>
    <row r="114" s="10" customFormat="1" x14ac:dyDescent="0.25"/>
    <row r="115" s="10" customFormat="1" x14ac:dyDescent="0.25"/>
    <row r="116" s="10" customFormat="1" x14ac:dyDescent="0.25"/>
    <row r="117" s="10" customFormat="1" x14ac:dyDescent="0.25"/>
    <row r="118" s="10" customFormat="1" x14ac:dyDescent="0.25"/>
    <row r="119" s="10" customFormat="1" x14ac:dyDescent="0.25"/>
    <row r="120" s="10" customFormat="1" x14ac:dyDescent="0.25"/>
    <row r="121" s="10" customFormat="1" x14ac:dyDescent="0.25"/>
    <row r="122" s="10" customFormat="1" x14ac:dyDescent="0.25"/>
    <row r="123" s="10" customFormat="1" x14ac:dyDescent="0.25"/>
    <row r="124" s="10" customFormat="1" x14ac:dyDescent="0.25"/>
    <row r="125" s="10" customFormat="1" x14ac:dyDescent="0.25"/>
    <row r="126" s="10" customFormat="1" x14ac:dyDescent="0.25"/>
    <row r="127" s="10" customFormat="1" x14ac:dyDescent="0.25"/>
    <row r="128" s="10" customFormat="1" x14ac:dyDescent="0.25"/>
    <row r="129" s="10" customFormat="1" x14ac:dyDescent="0.25"/>
    <row r="130" s="10" customFormat="1" x14ac:dyDescent="0.25"/>
    <row r="131" s="10" customFormat="1" x14ac:dyDescent="0.25"/>
    <row r="132" s="10" customFormat="1" x14ac:dyDescent="0.25"/>
    <row r="133" s="10" customFormat="1" x14ac:dyDescent="0.25"/>
    <row r="134" s="10" customFormat="1" x14ac:dyDescent="0.25"/>
    <row r="135" s="10" customFormat="1" x14ac:dyDescent="0.25"/>
    <row r="136" s="10" customFormat="1" x14ac:dyDescent="0.25"/>
    <row r="137" s="10" customFormat="1" x14ac:dyDescent="0.25"/>
    <row r="138" s="10" customFormat="1" x14ac:dyDescent="0.25"/>
    <row r="139" s="10" customFormat="1" x14ac:dyDescent="0.25"/>
    <row r="140" s="10" customFormat="1" x14ac:dyDescent="0.25"/>
    <row r="141" s="10" customFormat="1" x14ac:dyDescent="0.25"/>
    <row r="142" s="10" customFormat="1" x14ac:dyDescent="0.25"/>
    <row r="143" s="10" customFormat="1" x14ac:dyDescent="0.25"/>
    <row r="144" s="10" customFormat="1" x14ac:dyDescent="0.25"/>
    <row r="145" s="10" customFormat="1" x14ac:dyDescent="0.25"/>
    <row r="146" s="10" customFormat="1" x14ac:dyDescent="0.25"/>
    <row r="147" s="10" customFormat="1" x14ac:dyDescent="0.25"/>
    <row r="148" s="10" customFormat="1" x14ac:dyDescent="0.25"/>
    <row r="149" s="10" customFormat="1" x14ac:dyDescent="0.25"/>
    <row r="150" s="10" customFormat="1" x14ac:dyDescent="0.25"/>
    <row r="151" s="10" customFormat="1" x14ac:dyDescent="0.25"/>
    <row r="152" s="10" customFormat="1" x14ac:dyDescent="0.25"/>
    <row r="153" s="10" customFormat="1" x14ac:dyDescent="0.25"/>
    <row r="154" s="10" customFormat="1" x14ac:dyDescent="0.25"/>
    <row r="155" s="10" customFormat="1" x14ac:dyDescent="0.25"/>
    <row r="156" s="10" customFormat="1" x14ac:dyDescent="0.25"/>
    <row r="157" s="10" customFormat="1" x14ac:dyDescent="0.25"/>
    <row r="158" s="10" customFormat="1" x14ac:dyDescent="0.25"/>
    <row r="159" s="10" customFormat="1" x14ac:dyDescent="0.25"/>
    <row r="160" s="10" customFormat="1" x14ac:dyDescent="0.25"/>
    <row r="161" s="10" customFormat="1" x14ac:dyDescent="0.25"/>
    <row r="162" s="10" customFormat="1" x14ac:dyDescent="0.25"/>
    <row r="163" s="10" customFormat="1" x14ac:dyDescent="0.25"/>
    <row r="164" s="10" customFormat="1" x14ac:dyDescent="0.25"/>
    <row r="165" s="10" customFormat="1" x14ac:dyDescent="0.25"/>
    <row r="166" s="10" customFormat="1" x14ac:dyDescent="0.25"/>
    <row r="167" s="10" customFormat="1" x14ac:dyDescent="0.25"/>
    <row r="168" s="10" customFormat="1" x14ac:dyDescent="0.25"/>
    <row r="169" s="10" customFormat="1" x14ac:dyDescent="0.25"/>
    <row r="170" s="10" customFormat="1" x14ac:dyDescent="0.25"/>
    <row r="171" s="10" customFormat="1" x14ac:dyDescent="0.25"/>
    <row r="172" s="10" customFormat="1" x14ac:dyDescent="0.25"/>
    <row r="173" s="10" customFormat="1" x14ac:dyDescent="0.25"/>
    <row r="174" s="10" customFormat="1" x14ac:dyDescent="0.25"/>
    <row r="175" s="10" customFormat="1" x14ac:dyDescent="0.25"/>
    <row r="176" s="10" customFormat="1" x14ac:dyDescent="0.25"/>
    <row r="177" s="10" customFormat="1" x14ac:dyDescent="0.25"/>
    <row r="178" s="10" customFormat="1" x14ac:dyDescent="0.25"/>
    <row r="179" s="10" customFormat="1" x14ac:dyDescent="0.25"/>
    <row r="180" s="10" customFormat="1" x14ac:dyDescent="0.25"/>
    <row r="181" s="10" customFormat="1" x14ac:dyDescent="0.25"/>
    <row r="182" s="10" customFormat="1" x14ac:dyDescent="0.25"/>
    <row r="183" s="10" customFormat="1" x14ac:dyDescent="0.25"/>
    <row r="184" s="10" customFormat="1" x14ac:dyDescent="0.25"/>
    <row r="185" s="10" customFormat="1" x14ac:dyDescent="0.25"/>
    <row r="186" s="10" customFormat="1" x14ac:dyDescent="0.25"/>
    <row r="187" s="10" customFormat="1" x14ac:dyDescent="0.25"/>
    <row r="188" s="10" customFormat="1" x14ac:dyDescent="0.25"/>
    <row r="189" s="10" customFormat="1" x14ac:dyDescent="0.25"/>
    <row r="190" s="10" customFormat="1" x14ac:dyDescent="0.25"/>
    <row r="191" s="10" customFormat="1" x14ac:dyDescent="0.25"/>
    <row r="192" s="10" customFormat="1" x14ac:dyDescent="0.25"/>
    <row r="193" s="10" customFormat="1" x14ac:dyDescent="0.25"/>
    <row r="194" s="10" customFormat="1" x14ac:dyDescent="0.25"/>
    <row r="195" s="10" customFormat="1" x14ac:dyDescent="0.25"/>
    <row r="196" s="10" customFormat="1" x14ac:dyDescent="0.25"/>
    <row r="197" s="10" customFormat="1" x14ac:dyDescent="0.25"/>
    <row r="198" s="10" customFormat="1" x14ac:dyDescent="0.25"/>
    <row r="199" s="10" customFormat="1" x14ac:dyDescent="0.25"/>
    <row r="200" s="10" customFormat="1" x14ac:dyDescent="0.25"/>
    <row r="201" s="10" customFormat="1" x14ac:dyDescent="0.25"/>
    <row r="202" s="10" customFormat="1" x14ac:dyDescent="0.25"/>
    <row r="203" s="10" customFormat="1" x14ac:dyDescent="0.25"/>
    <row r="204" s="10" customFormat="1" x14ac:dyDescent="0.25"/>
    <row r="205" s="10" customFormat="1" x14ac:dyDescent="0.25"/>
    <row r="206" s="10" customFormat="1" x14ac:dyDescent="0.25"/>
    <row r="207" s="10" customFormat="1" x14ac:dyDescent="0.25"/>
    <row r="208" s="10" customFormat="1" x14ac:dyDescent="0.25"/>
    <row r="209" s="10" customFormat="1" x14ac:dyDescent="0.25"/>
    <row r="210" s="10" customFormat="1" x14ac:dyDescent="0.25"/>
    <row r="211" s="10" customFormat="1" x14ac:dyDescent="0.25"/>
    <row r="212" s="10" customFormat="1" x14ac:dyDescent="0.25"/>
    <row r="213" s="10" customFormat="1" x14ac:dyDescent="0.25"/>
    <row r="214" s="10" customFormat="1" x14ac:dyDescent="0.25"/>
    <row r="215" s="10" customFormat="1" x14ac:dyDescent="0.25"/>
    <row r="216" s="10" customFormat="1" x14ac:dyDescent="0.25"/>
    <row r="217" s="10" customFormat="1" x14ac:dyDescent="0.25"/>
    <row r="218" s="10" customFormat="1" x14ac:dyDescent="0.25"/>
    <row r="219" s="10" customFormat="1" x14ac:dyDescent="0.25"/>
    <row r="220" s="10" customFormat="1" x14ac:dyDescent="0.25"/>
    <row r="221" s="10" customFormat="1" x14ac:dyDescent="0.25"/>
    <row r="222" s="10" customFormat="1" x14ac:dyDescent="0.25"/>
    <row r="223" s="10" customFormat="1" x14ac:dyDescent="0.25"/>
    <row r="224" s="10" customFormat="1" x14ac:dyDescent="0.25"/>
    <row r="225" s="10" customFormat="1" x14ac:dyDescent="0.25"/>
    <row r="226" s="10" customFormat="1" x14ac:dyDescent="0.25"/>
    <row r="227" s="10" customFormat="1" x14ac:dyDescent="0.25"/>
    <row r="228" s="10" customFormat="1" x14ac:dyDescent="0.25"/>
    <row r="229" s="10" customFormat="1" x14ac:dyDescent="0.25"/>
    <row r="230" s="10" customFormat="1" x14ac:dyDescent="0.25"/>
    <row r="231" s="10" customFormat="1" x14ac:dyDescent="0.25"/>
    <row r="232" s="10" customFormat="1" x14ac:dyDescent="0.25"/>
    <row r="233" s="10" customFormat="1" x14ac:dyDescent="0.25"/>
    <row r="234" s="10" customFormat="1" x14ac:dyDescent="0.25"/>
    <row r="235" s="10" customFormat="1" x14ac:dyDescent="0.25"/>
    <row r="236" s="10" customFormat="1" x14ac:dyDescent="0.25"/>
    <row r="237" s="10" customFormat="1" x14ac:dyDescent="0.25"/>
    <row r="238" s="10" customFormat="1" x14ac:dyDescent="0.25"/>
    <row r="239" s="10" customFormat="1" x14ac:dyDescent="0.25"/>
    <row r="240" s="10" customFormat="1" x14ac:dyDescent="0.25"/>
    <row r="241" s="10" customFormat="1" x14ac:dyDescent="0.25"/>
    <row r="242" s="10" customFormat="1" x14ac:dyDescent="0.25"/>
    <row r="243" s="10" customFormat="1" x14ac:dyDescent="0.25"/>
    <row r="244" s="10" customFormat="1" x14ac:dyDescent="0.25"/>
    <row r="245" s="10" customFormat="1" x14ac:dyDescent="0.25"/>
    <row r="246" s="10" customFormat="1" x14ac:dyDescent="0.25"/>
    <row r="247" s="10" customFormat="1" x14ac:dyDescent="0.25"/>
    <row r="248" s="10" customFormat="1" x14ac:dyDescent="0.25"/>
    <row r="249" s="10" customFormat="1" x14ac:dyDescent="0.25"/>
    <row r="250" s="10" customFormat="1" x14ac:dyDescent="0.25"/>
    <row r="251" s="10" customFormat="1" x14ac:dyDescent="0.25"/>
    <row r="252" s="10" customFormat="1" x14ac:dyDescent="0.25"/>
    <row r="253" s="10" customFormat="1" x14ac:dyDescent="0.25"/>
    <row r="254" s="10" customFormat="1" x14ac:dyDescent="0.25"/>
    <row r="255" s="10" customFormat="1" x14ac:dyDescent="0.25"/>
    <row r="256" s="10" customFormat="1" x14ac:dyDescent="0.25"/>
    <row r="257" s="10" customFormat="1" x14ac:dyDescent="0.25"/>
    <row r="258" s="10" customFormat="1" x14ac:dyDescent="0.25"/>
    <row r="259" s="10" customFormat="1" x14ac:dyDescent="0.25"/>
    <row r="260" s="10" customFormat="1" x14ac:dyDescent="0.25"/>
    <row r="261" s="10" customFormat="1" x14ac:dyDescent="0.25"/>
    <row r="262" s="10" customFormat="1" x14ac:dyDescent="0.25"/>
    <row r="263" s="10" customFormat="1" x14ac:dyDescent="0.25"/>
    <row r="264" s="10" customFormat="1" x14ac:dyDescent="0.25"/>
    <row r="265" s="10" customFormat="1" x14ac:dyDescent="0.25"/>
    <row r="266" s="10" customFormat="1" x14ac:dyDescent="0.25"/>
    <row r="267" s="10" customFormat="1" x14ac:dyDescent="0.25"/>
    <row r="268" s="10" customFormat="1" x14ac:dyDescent="0.25"/>
    <row r="269" s="10" customFormat="1" x14ac:dyDescent="0.25"/>
    <row r="270" s="10" customFormat="1" x14ac:dyDescent="0.25"/>
    <row r="271" s="10" customFormat="1" x14ac:dyDescent="0.25"/>
    <row r="272" s="10" customFormat="1" x14ac:dyDescent="0.25"/>
    <row r="273" s="10" customFormat="1" x14ac:dyDescent="0.25"/>
    <row r="274" s="10" customFormat="1" x14ac:dyDescent="0.25"/>
    <row r="275" s="10" customFormat="1" x14ac:dyDescent="0.25"/>
    <row r="276" s="10" customFormat="1" x14ac:dyDescent="0.25"/>
    <row r="277" s="10" customFormat="1" x14ac:dyDescent="0.25"/>
    <row r="278" s="10" customFormat="1" x14ac:dyDescent="0.25"/>
    <row r="279" s="10" customFormat="1" x14ac:dyDescent="0.25"/>
    <row r="280" s="10" customFormat="1" x14ac:dyDescent="0.25"/>
    <row r="281" s="10" customFormat="1" x14ac:dyDescent="0.25"/>
    <row r="282" s="10" customFormat="1" x14ac:dyDescent="0.25"/>
    <row r="283" s="10" customFormat="1" x14ac:dyDescent="0.25"/>
    <row r="284" s="10" customFormat="1" x14ac:dyDescent="0.25"/>
    <row r="285" s="10" customFormat="1" x14ac:dyDescent="0.25"/>
    <row r="286" s="10" customFormat="1" x14ac:dyDescent="0.25"/>
    <row r="287" s="10" customFormat="1" x14ac:dyDescent="0.25"/>
    <row r="288" s="10" customFormat="1" x14ac:dyDescent="0.25"/>
    <row r="289" s="10" customFormat="1" x14ac:dyDescent="0.25"/>
    <row r="290" s="10" customFormat="1" x14ac:dyDescent="0.25"/>
    <row r="291" s="10" customFormat="1" x14ac:dyDescent="0.25"/>
    <row r="292" s="10" customFormat="1" x14ac:dyDescent="0.25"/>
    <row r="293" s="10" customFormat="1" x14ac:dyDescent="0.25"/>
    <row r="294" s="10" customFormat="1" x14ac:dyDescent="0.25"/>
    <row r="295" s="10" customFormat="1" x14ac:dyDescent="0.25"/>
    <row r="296" s="10" customFormat="1" x14ac:dyDescent="0.25"/>
    <row r="297" s="10" customFormat="1" x14ac:dyDescent="0.25"/>
    <row r="298" s="10" customFormat="1" x14ac:dyDescent="0.25"/>
    <row r="299" s="10" customFormat="1" x14ac:dyDescent="0.25"/>
    <row r="300" s="10" customFormat="1" x14ac:dyDescent="0.25"/>
    <row r="301" s="10" customFormat="1" x14ac:dyDescent="0.25"/>
    <row r="302" s="10" customFormat="1" x14ac:dyDescent="0.25"/>
    <row r="303" s="10" customFormat="1" x14ac:dyDescent="0.25"/>
    <row r="304" s="10" customFormat="1" x14ac:dyDescent="0.25"/>
    <row r="305" s="10" customFormat="1" x14ac:dyDescent="0.25"/>
    <row r="306" s="10" customFormat="1" x14ac:dyDescent="0.25"/>
    <row r="307" s="10" customFormat="1" x14ac:dyDescent="0.25"/>
    <row r="308" s="10" customFormat="1" x14ac:dyDescent="0.25"/>
    <row r="309" s="10" customFormat="1" x14ac:dyDescent="0.25"/>
    <row r="310" s="10" customFormat="1" x14ac:dyDescent="0.25"/>
    <row r="311" s="10" customFormat="1" x14ac:dyDescent="0.25"/>
    <row r="312" s="10" customFormat="1" x14ac:dyDescent="0.25"/>
    <row r="313" s="10" customFormat="1" x14ac:dyDescent="0.25"/>
    <row r="314" s="10" customFormat="1" x14ac:dyDescent="0.25"/>
    <row r="315" s="10" customFormat="1" x14ac:dyDescent="0.25"/>
    <row r="316" s="10" customFormat="1" x14ac:dyDescent="0.25"/>
    <row r="317" s="10" customFormat="1" x14ac:dyDescent="0.25"/>
    <row r="318" s="10" customFormat="1" x14ac:dyDescent="0.25"/>
    <row r="319" s="10" customFormat="1" x14ac:dyDescent="0.25"/>
  </sheetData>
  <sheetProtection formatCells="0" formatColumns="0" formatRows="0" insertColumns="0" insertRows="0" insertHyperlinks="0" deleteColumns="0" deleteRows="0" sort="0" autoFilter="0" pivotTables="0"/>
  <dataConsolid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11"/>
  <sheetViews>
    <sheetView zoomScaleNormal="100" workbookViewId="0">
      <selection activeCell="O10" sqref="O10"/>
    </sheetView>
  </sheetViews>
  <sheetFormatPr defaultColWidth="8.88671875" defaultRowHeight="13.8" x14ac:dyDescent="0.25"/>
  <cols>
    <col min="1" max="1" width="8.88671875" style="136"/>
    <col min="2" max="2" width="3.44140625" style="136" customWidth="1"/>
    <col min="3" max="3" width="53.5546875" style="137" customWidth="1"/>
    <col min="4" max="4" width="3.6640625" style="136" customWidth="1"/>
    <col min="5" max="6" width="2.88671875" style="136" customWidth="1"/>
    <col min="7" max="7" width="18.5546875" style="137" customWidth="1"/>
    <col min="8" max="8" width="3.109375" style="136" customWidth="1"/>
    <col min="9" max="9" width="15.109375" style="136" customWidth="1"/>
    <col min="10" max="10" width="21.33203125" style="136" customWidth="1"/>
    <col min="11" max="11" width="16" style="137" customWidth="1"/>
    <col min="12" max="13" width="3.6640625" style="136" customWidth="1"/>
    <col min="14" max="14" width="3.88671875" style="136" customWidth="1"/>
    <col min="15" max="15" width="18.6640625" style="136" customWidth="1"/>
    <col min="16" max="16" width="4.33203125" style="136" customWidth="1"/>
    <col min="17" max="16384" width="8.88671875" style="136"/>
  </cols>
  <sheetData>
    <row r="1" spans="2:16" x14ac:dyDescent="0.25">
      <c r="G1" s="136"/>
      <c r="K1" s="136"/>
    </row>
    <row r="2" spans="2:16" ht="14.4" thickBot="1" x14ac:dyDescent="0.3">
      <c r="B2" s="73"/>
      <c r="C2" s="138"/>
      <c r="D2" s="73"/>
      <c r="E2" s="73"/>
      <c r="F2" s="73"/>
      <c r="G2" s="73"/>
      <c r="H2" s="73"/>
      <c r="I2" s="73"/>
      <c r="J2" s="73"/>
      <c r="K2" s="136"/>
    </row>
    <row r="3" spans="2:16" x14ac:dyDescent="0.25">
      <c r="B3" s="73"/>
      <c r="C3" s="11" t="s">
        <v>357</v>
      </c>
      <c r="D3" s="81"/>
      <c r="E3" s="148"/>
      <c r="F3" s="149"/>
      <c r="G3" s="149"/>
      <c r="H3" s="149"/>
      <c r="I3" s="145"/>
      <c r="J3" s="73"/>
      <c r="K3" s="136"/>
    </row>
    <row r="4" spans="2:16" x14ac:dyDescent="0.25">
      <c r="B4" s="73"/>
      <c r="C4" s="12" t="s">
        <v>377</v>
      </c>
      <c r="D4" s="14"/>
      <c r="E4" s="9"/>
      <c r="F4" s="8"/>
      <c r="G4" s="8"/>
      <c r="H4" s="8"/>
      <c r="I4" s="146"/>
      <c r="J4" s="73"/>
      <c r="K4" s="136"/>
    </row>
    <row r="5" spans="2:16" ht="14.4" thickBot="1" x14ac:dyDescent="0.3">
      <c r="B5" s="73"/>
      <c r="C5" s="13" t="s">
        <v>378</v>
      </c>
      <c r="D5" s="82"/>
      <c r="E5" s="152"/>
      <c r="F5" s="153"/>
      <c r="G5" s="153"/>
      <c r="H5" s="153"/>
      <c r="I5" s="147"/>
      <c r="J5" s="73"/>
      <c r="K5" s="136"/>
    </row>
    <row r="6" spans="2:16" x14ac:dyDescent="0.25">
      <c r="B6" s="135"/>
      <c r="C6" s="135"/>
      <c r="D6" s="135"/>
      <c r="E6" s="135"/>
      <c r="F6" s="135"/>
      <c r="G6" s="135"/>
      <c r="H6" s="135"/>
      <c r="I6" s="73"/>
      <c r="J6" s="73"/>
      <c r="K6" s="136"/>
    </row>
    <row r="7" spans="2:16" x14ac:dyDescent="0.25">
      <c r="C7" s="136"/>
    </row>
    <row r="8" spans="2:16" x14ac:dyDescent="0.25">
      <c r="B8" s="73"/>
      <c r="C8" s="138"/>
      <c r="D8" s="73"/>
      <c r="F8" s="73"/>
      <c r="G8" s="138"/>
      <c r="H8" s="73"/>
      <c r="J8" s="73"/>
      <c r="K8" s="138"/>
      <c r="L8" s="73"/>
      <c r="N8" s="73"/>
      <c r="O8" s="73"/>
      <c r="P8" s="73"/>
    </row>
    <row r="9" spans="2:16" s="141" customFormat="1" ht="27.6" x14ac:dyDescent="0.25">
      <c r="B9" s="73"/>
      <c r="C9" s="139" t="s">
        <v>187</v>
      </c>
      <c r="D9" s="140"/>
      <c r="E9" s="136"/>
      <c r="F9" s="73"/>
      <c r="G9" s="139" t="s">
        <v>188</v>
      </c>
      <c r="H9" s="140"/>
      <c r="I9" s="136"/>
      <c r="J9" s="73"/>
      <c r="K9" s="139" t="s">
        <v>191</v>
      </c>
      <c r="L9" s="140"/>
      <c r="M9" s="136"/>
      <c r="N9" s="73"/>
      <c r="O9" s="139" t="s">
        <v>190</v>
      </c>
      <c r="P9" s="73"/>
    </row>
    <row r="10" spans="2:16" ht="135" customHeight="1" x14ac:dyDescent="0.25">
      <c r="B10" s="73"/>
      <c r="C10" s="142" t="s">
        <v>388</v>
      </c>
      <c r="D10" s="73"/>
      <c r="F10" s="73"/>
      <c r="G10" s="143" t="s">
        <v>189</v>
      </c>
      <c r="H10" s="73"/>
      <c r="J10" s="73"/>
      <c r="K10" s="144"/>
      <c r="L10" s="73"/>
      <c r="N10" s="73"/>
      <c r="O10" s="139" t="str">
        <f>IF(COUNTIF('3-Analiza financiara'!G95:AJ95,"&lt;0")&gt;0,"nu se verifica sustenabilitatea financiara","se verifica sustenabilitatea financiara")</f>
        <v>se verifica sustenabilitatea financiara</v>
      </c>
      <c r="P10" s="73"/>
    </row>
    <row r="11" spans="2:16" x14ac:dyDescent="0.25">
      <c r="B11" s="73"/>
      <c r="C11" s="138"/>
      <c r="D11" s="73"/>
      <c r="F11" s="73"/>
      <c r="G11" s="138"/>
      <c r="H11" s="73"/>
      <c r="J11" s="73"/>
      <c r="K11" s="138"/>
      <c r="L11" s="73"/>
      <c r="N11" s="73"/>
      <c r="O11" s="73"/>
      <c r="P11" s="73"/>
    </row>
  </sheetData>
  <sheetProtection formatCells="0" formatColumns="0" formatRows="0" insertColumns="0" insertRows="0" insertHyperlinks="0" deleteColumns="0" deleteRows="0" sort="0" autoFilter="0" pivotTables="0"/>
  <conditionalFormatting sqref="O10:O11">
    <cfRule type="cellIs" dxfId="2" priority="1" operator="equal">
      <formula>"nu se verifica sustenabilitatea financiara"</formula>
    </cfRule>
  </conditionalFormatting>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zoomScale="85" zoomScaleNormal="85" workbookViewId="0">
      <selection activeCell="D24" sqref="D24:G24"/>
    </sheetView>
  </sheetViews>
  <sheetFormatPr defaultColWidth="8.88671875" defaultRowHeight="14.4" x14ac:dyDescent="0.3"/>
  <cols>
    <col min="1" max="1" width="8.88671875" style="184"/>
    <col min="2" max="2" width="6.6640625" style="184" customWidth="1"/>
    <col min="3" max="3" width="5.109375" style="184" customWidth="1"/>
    <col min="4" max="4" width="32" style="184" customWidth="1"/>
    <col min="5" max="5" width="9" style="184" customWidth="1"/>
    <col min="6" max="6" width="14.109375" style="184" customWidth="1"/>
    <col min="7" max="7" width="11.88671875" style="184" customWidth="1"/>
    <col min="8" max="8" width="18.109375" style="184" customWidth="1"/>
    <col min="9" max="9" width="6" style="184" customWidth="1"/>
    <col min="10" max="16384" width="8.88671875" style="184"/>
  </cols>
  <sheetData>
    <row r="2" spans="2:9" ht="15" thickBot="1" x14ac:dyDescent="0.35">
      <c r="B2" s="183"/>
      <c r="C2" s="183"/>
      <c r="D2" s="183"/>
      <c r="E2" s="183"/>
      <c r="F2" s="183"/>
      <c r="G2" s="183"/>
      <c r="H2" s="183"/>
      <c r="I2" s="183"/>
    </row>
    <row r="3" spans="2:9" x14ac:dyDescent="0.3">
      <c r="B3" s="183"/>
      <c r="C3" s="185" t="s">
        <v>357</v>
      </c>
      <c r="D3" s="186"/>
      <c r="E3" s="187"/>
      <c r="F3" s="188"/>
      <c r="G3" s="188"/>
      <c r="H3" s="145"/>
      <c r="I3" s="183"/>
    </row>
    <row r="4" spans="2:9" x14ac:dyDescent="0.3">
      <c r="B4" s="183"/>
      <c r="C4" s="189" t="s">
        <v>377</v>
      </c>
      <c r="D4" s="135"/>
      <c r="E4" s="190"/>
      <c r="F4" s="73"/>
      <c r="G4" s="73"/>
      <c r="H4" s="146"/>
      <c r="I4" s="183"/>
    </row>
    <row r="5" spans="2:9" ht="15" thickBot="1" x14ac:dyDescent="0.35">
      <c r="B5" s="183"/>
      <c r="C5" s="191" t="s">
        <v>378</v>
      </c>
      <c r="D5" s="192"/>
      <c r="E5" s="193"/>
      <c r="F5" s="194"/>
      <c r="G5" s="194"/>
      <c r="H5" s="147"/>
      <c r="I5" s="183"/>
    </row>
    <row r="6" spans="2:9" x14ac:dyDescent="0.3">
      <c r="B6" s="183"/>
      <c r="C6" s="183"/>
      <c r="D6" s="183"/>
      <c r="E6" s="183"/>
      <c r="F6" s="183"/>
      <c r="G6" s="183"/>
      <c r="H6" s="183"/>
      <c r="I6" s="183"/>
    </row>
    <row r="8" spans="2:9" x14ac:dyDescent="0.3">
      <c r="B8" s="183"/>
      <c r="C8" s="183"/>
      <c r="D8" s="183"/>
      <c r="E8" s="183"/>
      <c r="F8" s="183"/>
      <c r="G8" s="183"/>
      <c r="H8" s="183"/>
      <c r="I8" s="183"/>
    </row>
    <row r="9" spans="2:9" ht="14.4" customHeight="1" x14ac:dyDescent="0.3">
      <c r="B9" s="183"/>
      <c r="C9" s="377" t="s">
        <v>84</v>
      </c>
      <c r="D9" s="377"/>
      <c r="E9" s="377"/>
      <c r="F9" s="377"/>
      <c r="G9" s="377"/>
      <c r="H9" s="377"/>
      <c r="I9" s="183"/>
    </row>
    <row r="10" spans="2:9" ht="51" customHeight="1" x14ac:dyDescent="0.3">
      <c r="B10" s="183"/>
      <c r="C10" s="377" t="s">
        <v>85</v>
      </c>
      <c r="D10" s="377"/>
      <c r="E10" s="377"/>
      <c r="F10" s="377"/>
      <c r="G10" s="377"/>
      <c r="H10" s="377"/>
      <c r="I10" s="183"/>
    </row>
    <row r="11" spans="2:9" ht="10.95" customHeight="1" x14ac:dyDescent="0.3">
      <c r="B11" s="183"/>
      <c r="C11" s="195"/>
      <c r="D11" s="195"/>
      <c r="E11" s="195"/>
      <c r="F11" s="195"/>
      <c r="G11" s="195"/>
      <c r="H11" s="195"/>
      <c r="I11" s="183"/>
    </row>
    <row r="12" spans="2:9" ht="16.2" customHeight="1" x14ac:dyDescent="0.3">
      <c r="B12" s="183"/>
      <c r="C12" s="378" t="s">
        <v>86</v>
      </c>
      <c r="D12" s="378"/>
      <c r="E12" s="378"/>
      <c r="F12" s="378"/>
      <c r="G12" s="378"/>
      <c r="H12" s="378"/>
      <c r="I12" s="183"/>
    </row>
    <row r="13" spans="2:9" ht="11.4" customHeight="1" x14ac:dyDescent="0.3">
      <c r="B13" s="183"/>
      <c r="C13" s="197"/>
      <c r="D13" s="197"/>
      <c r="E13" s="197"/>
      <c r="F13" s="197"/>
      <c r="G13" s="197"/>
      <c r="H13" s="197"/>
      <c r="I13" s="183"/>
    </row>
    <row r="14" spans="2:9" ht="56.4" customHeight="1" x14ac:dyDescent="0.3">
      <c r="B14" s="183"/>
      <c r="C14" s="198" t="s">
        <v>87</v>
      </c>
      <c r="D14" s="379" t="s">
        <v>98</v>
      </c>
      <c r="E14" s="379"/>
      <c r="F14" s="379"/>
      <c r="G14" s="379"/>
      <c r="H14" s="380"/>
      <c r="I14" s="183"/>
    </row>
    <row r="15" spans="2:9" ht="14.4" customHeight="1" x14ac:dyDescent="0.3">
      <c r="B15" s="183"/>
      <c r="C15" s="199"/>
      <c r="D15" s="196"/>
      <c r="E15" s="196"/>
      <c r="F15" s="196"/>
      <c r="G15" s="196"/>
      <c r="H15" s="200"/>
      <c r="I15" s="183"/>
    </row>
    <row r="16" spans="2:9" ht="14.4" customHeight="1" x14ac:dyDescent="0.3">
      <c r="B16" s="183"/>
      <c r="C16" s="201" t="s">
        <v>102</v>
      </c>
      <c r="D16" s="384" t="s">
        <v>198</v>
      </c>
      <c r="E16" s="384"/>
      <c r="F16" s="384"/>
      <c r="G16" s="384"/>
      <c r="H16" s="385"/>
      <c r="I16" s="183"/>
    </row>
    <row r="17" spans="2:9" ht="14.4" customHeight="1" x14ac:dyDescent="0.3">
      <c r="B17" s="183"/>
      <c r="C17" s="201"/>
      <c r="D17" s="386" t="s">
        <v>81</v>
      </c>
      <c r="E17" s="386"/>
      <c r="F17" s="386"/>
      <c r="G17" s="386"/>
      <c r="H17" s="203">
        <f>'1-Inputuri'!I66</f>
        <v>0</v>
      </c>
      <c r="I17" s="183"/>
    </row>
    <row r="18" spans="2:9" ht="18.600000000000001" customHeight="1" x14ac:dyDescent="0.3">
      <c r="B18" s="183"/>
      <c r="C18" s="201"/>
      <c r="D18" s="386" t="s">
        <v>82</v>
      </c>
      <c r="E18" s="386"/>
      <c r="F18" s="386"/>
      <c r="G18" s="386"/>
      <c r="H18" s="203">
        <f>'1-Inputuri'!I67</f>
        <v>0</v>
      </c>
      <c r="I18" s="183"/>
    </row>
    <row r="19" spans="2:9" ht="14.4" customHeight="1" x14ac:dyDescent="0.3">
      <c r="B19" s="183"/>
      <c r="C19" s="201"/>
      <c r="D19" s="387" t="s">
        <v>83</v>
      </c>
      <c r="E19" s="387"/>
      <c r="F19" s="387"/>
      <c r="G19" s="387"/>
      <c r="H19" s="205">
        <f>H17+H18</f>
        <v>0</v>
      </c>
      <c r="I19" s="183"/>
    </row>
    <row r="20" spans="2:9" ht="7.95" customHeight="1" thickBot="1" x14ac:dyDescent="0.35">
      <c r="B20" s="183"/>
      <c r="C20" s="201"/>
      <c r="D20" s="204"/>
      <c r="E20" s="204"/>
      <c r="F20" s="204"/>
      <c r="G20" s="204"/>
      <c r="H20" s="206"/>
      <c r="I20" s="183"/>
    </row>
    <row r="21" spans="2:9" ht="30" customHeight="1" thickBot="1" x14ac:dyDescent="0.35">
      <c r="B21" s="183"/>
      <c r="C21" s="201"/>
      <c r="D21" s="207" t="s">
        <v>92</v>
      </c>
      <c r="E21" s="392" t="str">
        <f>IF(H19&gt;0,"Solicitantul nu se incadreaza in categoria intreprinderilor in dificultate","Se trece la pasul ii)")</f>
        <v>Se trece la pasul ii)</v>
      </c>
      <c r="F21" s="393"/>
      <c r="G21" s="393"/>
      <c r="H21" s="394"/>
      <c r="I21" s="183"/>
    </row>
    <row r="22" spans="2:9" ht="8.4" customHeight="1" x14ac:dyDescent="0.3">
      <c r="B22" s="183"/>
      <c r="C22" s="201"/>
      <c r="D22" s="208"/>
      <c r="E22" s="209"/>
      <c r="F22" s="209"/>
      <c r="G22" s="209"/>
      <c r="H22" s="210"/>
      <c r="I22" s="183"/>
    </row>
    <row r="23" spans="2:9" ht="14.4" customHeight="1" x14ac:dyDescent="0.3">
      <c r="B23" s="183"/>
      <c r="C23" s="201" t="s">
        <v>103</v>
      </c>
      <c r="D23" s="386" t="s">
        <v>197</v>
      </c>
      <c r="E23" s="386"/>
      <c r="F23" s="386"/>
      <c r="G23" s="386"/>
      <c r="H23" s="388"/>
      <c r="I23" s="183"/>
    </row>
    <row r="24" spans="2:9" ht="14.4" customHeight="1" x14ac:dyDescent="0.3">
      <c r="B24" s="183"/>
      <c r="C24" s="201"/>
      <c r="D24" s="386" t="s">
        <v>88</v>
      </c>
      <c r="E24" s="386"/>
      <c r="F24" s="386"/>
      <c r="G24" s="386"/>
      <c r="H24" s="203">
        <f>IF(H19&gt;0,"NA",'1-Inputuri'!I62)</f>
        <v>0</v>
      </c>
      <c r="I24" s="183"/>
    </row>
    <row r="25" spans="2:9" ht="14.4" customHeight="1" x14ac:dyDescent="0.3">
      <c r="B25" s="183"/>
      <c r="C25" s="201"/>
      <c r="D25" s="202" t="s">
        <v>89</v>
      </c>
      <c r="E25" s="202"/>
      <c r="F25" s="202"/>
      <c r="G25" s="202"/>
      <c r="H25" s="203">
        <f>IF(H20&gt;0,"NA",'1-Inputuri'!I63)</f>
        <v>0</v>
      </c>
      <c r="I25" s="183"/>
    </row>
    <row r="26" spans="2:9" ht="14.4" customHeight="1" x14ac:dyDescent="0.3">
      <c r="B26" s="183"/>
      <c r="C26" s="201"/>
      <c r="D26" s="386" t="s">
        <v>90</v>
      </c>
      <c r="E26" s="386"/>
      <c r="F26" s="386"/>
      <c r="G26" s="386"/>
      <c r="H26" s="203">
        <f>IF(H19&gt;0,"NA",'1-Inputuri'!I64)</f>
        <v>0</v>
      </c>
      <c r="I26" s="183"/>
    </row>
    <row r="27" spans="2:9" ht="15" thickBot="1" x14ac:dyDescent="0.35">
      <c r="B27" s="183"/>
      <c r="C27" s="201"/>
      <c r="D27" s="386" t="s">
        <v>91</v>
      </c>
      <c r="E27" s="386"/>
      <c r="F27" s="386"/>
      <c r="G27" s="386"/>
      <c r="H27" s="203">
        <f>IF(H19&gt;0,"NA",'1-Inputuri'!I65)</f>
        <v>0</v>
      </c>
      <c r="I27" s="183"/>
    </row>
    <row r="28" spans="2:9" ht="29.4" customHeight="1" thickBot="1" x14ac:dyDescent="0.35">
      <c r="B28" s="183"/>
      <c r="C28" s="201"/>
      <c r="D28" s="207" t="s">
        <v>92</v>
      </c>
      <c r="E28" s="381" t="str">
        <f>IF(OR(H24="NA",H19+SUM(H26:H27)&gt;=0),"Nu exista pierdere de capital",H19+SUM(H26:H27))</f>
        <v>Nu exista pierdere de capital</v>
      </c>
      <c r="F28" s="382"/>
      <c r="G28" s="382"/>
      <c r="H28" s="383"/>
      <c r="I28" s="183"/>
    </row>
    <row r="29" spans="2:9" ht="9" customHeight="1" x14ac:dyDescent="0.3">
      <c r="B29" s="183"/>
      <c r="C29" s="201"/>
      <c r="D29" s="211"/>
      <c r="E29" s="211"/>
      <c r="F29" s="211"/>
      <c r="G29" s="211"/>
      <c r="H29" s="212"/>
      <c r="I29" s="183"/>
    </row>
    <row r="30" spans="2:9" ht="30" customHeight="1" thickBot="1" x14ac:dyDescent="0.35">
      <c r="B30" s="183"/>
      <c r="C30" s="201" t="s">
        <v>104</v>
      </c>
      <c r="D30" s="395" t="s">
        <v>105</v>
      </c>
      <c r="E30" s="395"/>
      <c r="F30" s="395"/>
      <c r="G30" s="395"/>
      <c r="H30" s="396"/>
      <c r="I30" s="183"/>
    </row>
    <row r="31" spans="2:9" ht="31.95" customHeight="1" thickBot="1" x14ac:dyDescent="0.35">
      <c r="B31" s="183"/>
      <c r="C31" s="213"/>
      <c r="D31" s="214" t="s">
        <v>92</v>
      </c>
      <c r="E31" s="389" t="str">
        <f>CONCATENATE("Solicitantul ",IF(H19&gt;=0,"nu ",IF(E28="Nu exista pierdere de capital","nu ", IF(ABS(E28)&gt;(H24+H25)/2,"","nu "))),"se încadrează în categoria întreprinderilor în dificultate")</f>
        <v>Solicitantul nu se încadrează în categoria întreprinderilor în dificultate</v>
      </c>
      <c r="F31" s="390"/>
      <c r="G31" s="390"/>
      <c r="H31" s="391"/>
      <c r="I31" s="183"/>
    </row>
    <row r="32" spans="2:9" x14ac:dyDescent="0.3">
      <c r="B32" s="183"/>
      <c r="C32" s="213"/>
      <c r="D32" s="215"/>
      <c r="E32" s="215"/>
      <c r="F32" s="215"/>
      <c r="G32" s="215"/>
      <c r="H32" s="216"/>
      <c r="I32" s="183"/>
    </row>
    <row r="33" spans="2:9" ht="40.950000000000003" customHeight="1" x14ac:dyDescent="0.3">
      <c r="B33" s="183"/>
      <c r="C33" s="217" t="s">
        <v>93</v>
      </c>
      <c r="D33" s="379" t="s">
        <v>94</v>
      </c>
      <c r="E33" s="379"/>
      <c r="F33" s="379"/>
      <c r="G33" s="379"/>
      <c r="H33" s="380"/>
      <c r="I33" s="183"/>
    </row>
    <row r="34" spans="2:9" ht="11.4" customHeight="1" x14ac:dyDescent="0.3">
      <c r="B34" s="183"/>
      <c r="C34" s="218"/>
      <c r="D34" s="219"/>
      <c r="E34" s="219"/>
      <c r="F34" s="219"/>
      <c r="G34" s="219"/>
      <c r="H34" s="220"/>
      <c r="I34" s="183"/>
    </row>
    <row r="35" spans="2:9" ht="42" customHeight="1" x14ac:dyDescent="0.3">
      <c r="B35" s="183"/>
      <c r="C35" s="217" t="s">
        <v>95</v>
      </c>
      <c r="D35" s="379" t="s">
        <v>96</v>
      </c>
      <c r="E35" s="379"/>
      <c r="F35" s="379"/>
      <c r="G35" s="379"/>
      <c r="H35" s="380"/>
      <c r="I35" s="183"/>
    </row>
    <row r="36" spans="2:9" x14ac:dyDescent="0.3">
      <c r="B36" s="183"/>
      <c r="C36" s="197"/>
      <c r="D36" s="197"/>
      <c r="E36" s="197"/>
      <c r="F36" s="197"/>
      <c r="G36" s="197"/>
      <c r="H36" s="197"/>
      <c r="I36" s="183"/>
    </row>
    <row r="37" spans="2:9" ht="7.95" customHeight="1" x14ac:dyDescent="0.3">
      <c r="B37" s="183"/>
      <c r="C37" s="197"/>
      <c r="D37" s="197"/>
      <c r="E37" s="197"/>
      <c r="F37" s="197"/>
      <c r="G37" s="197"/>
      <c r="H37" s="197"/>
      <c r="I37" s="183"/>
    </row>
    <row r="38" spans="2:9" ht="30.6" customHeight="1" x14ac:dyDescent="0.3">
      <c r="B38" s="73"/>
      <c r="C38" s="384" t="s">
        <v>97</v>
      </c>
      <c r="D38" s="384"/>
      <c r="E38" s="384"/>
      <c r="F38" s="384"/>
      <c r="G38" s="384"/>
      <c r="H38" s="384"/>
      <c r="I38" s="183"/>
    </row>
    <row r="39" spans="2:9" x14ac:dyDescent="0.3">
      <c r="B39" s="73"/>
      <c r="C39" s="73"/>
      <c r="D39" s="73"/>
      <c r="E39" s="73"/>
      <c r="F39" s="73"/>
      <c r="G39" s="73"/>
      <c r="H39" s="73"/>
      <c r="I39" s="183"/>
    </row>
  </sheetData>
  <sheetProtection formatCells="0" formatColumns="0" formatRows="0" insertColumns="0" insertRows="0" insertHyperlinks="0" deleteColumns="0" deleteRows="0" sort="0" autoFilter="0" pivotTables="0"/>
  <mergeCells count="19">
    <mergeCell ref="E31:H31"/>
    <mergeCell ref="D33:H33"/>
    <mergeCell ref="D35:H35"/>
    <mergeCell ref="C38:H38"/>
    <mergeCell ref="E21:H21"/>
    <mergeCell ref="D24:G24"/>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c25eb65912c6dba503ea1012249d7a37">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e7058b82f2439ec88e2949dee734410b"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1C0EEE1F-7A4B-41C4-8880-B9580EC8EB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6C9BDA-53B7-43C3-8C31-5477DE8F1056}">
  <ds:schemaRefs>
    <ds:schemaRef ds:uri="http://schemas.microsoft.com/sharepoint/v3/contenttype/forms"/>
  </ds:schemaRefs>
</ds:datastoreItem>
</file>

<file path=customXml/itemProps3.xml><?xml version="1.0" encoding="utf-8"?>
<ds:datastoreItem xmlns:ds="http://schemas.openxmlformats.org/officeDocument/2006/customXml" ds:itemID="{ABB69190-D3F1-49D4-B669-4EEF47D2AB8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0-Instructiuni</vt:lpstr>
      <vt:lpstr>1-Inputuri</vt:lpstr>
      <vt:lpstr>2-Buget cerere</vt:lpstr>
      <vt:lpstr>3-Analiza financiara</vt:lpstr>
      <vt:lpstr>4-Rezumat indicatori</vt:lpstr>
      <vt:lpstr>5-Intreprinderi in dificultate</vt:lpstr>
      <vt:lpstr>eur</vt:lpstr>
      <vt:lpstr>FDR</vt:lpstr>
      <vt:lpstr>'1-Inputuri'!Print_Area</vt:lpstr>
      <vt:lpstr>'2-Buget cerere'!Print_Area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Otgon</cp:lastModifiedBy>
  <cp:lastPrinted>2022-06-06T15:52:26Z</cp:lastPrinted>
  <dcterms:created xsi:type="dcterms:W3CDTF">2022-06-05T06:21:46Z</dcterms:created>
  <dcterms:modified xsi:type="dcterms:W3CDTF">2026-01-26T10:42:01Z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